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Hapi-sv\登録室\会場関連\★★★★★R6準備\協会HP用\"/>
    </mc:Choice>
  </mc:AlternateContent>
  <xr:revisionPtr revIDLastSave="0" documentId="13_ncr:1_{BF509A41-0F25-41C9-8DFB-DB7078D14EE3}" xr6:coauthVersionLast="47" xr6:coauthVersionMax="47" xr10:uidLastSave="{00000000-0000-0000-0000-000000000000}"/>
  <bookViews>
    <workbookView xWindow="14370" yWindow="0" windowWidth="14430" windowHeight="15480" tabRatio="770" activeTab="1" xr2:uid="{00000000-000D-0000-FFFF-FFFF00000000}"/>
  </bookViews>
  <sheets>
    <sheet name="（※ご記入ください）担当者様情報" sheetId="9" r:id="rId1"/>
    <sheet name="申込データ" sheetId="11" r:id="rId2"/>
    <sheet name="R7日程" sheetId="10" r:id="rId3"/>
    <sheet name="基礎団体様用お申込みの流れ" sheetId="8" r:id="rId4"/>
    <sheet name="申込機器" sheetId="4" r:id="rId5"/>
  </sheets>
  <definedNames>
    <definedName name="TempExc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1" i="11" l="1"/>
  <c r="H201" i="11"/>
  <c r="J201" i="11"/>
  <c r="W201" i="11"/>
  <c r="X201" i="11"/>
  <c r="AA201" i="11"/>
  <c r="F202" i="11"/>
  <c r="H202" i="11"/>
  <c r="J202" i="11"/>
  <c r="W202" i="11"/>
  <c r="X202" i="11"/>
  <c r="AA202" i="11"/>
  <c r="F203" i="11"/>
  <c r="H203" i="11"/>
  <c r="J203" i="11"/>
  <c r="W203" i="11"/>
  <c r="X203" i="11"/>
  <c r="AA203" i="11"/>
  <c r="F204" i="11"/>
  <c r="H204" i="11"/>
  <c r="J204" i="11"/>
  <c r="W204" i="11"/>
  <c r="X204" i="11"/>
  <c r="AA204" i="11"/>
  <c r="F205" i="11"/>
  <c r="H205" i="11"/>
  <c r="J205" i="11"/>
  <c r="W205" i="11"/>
  <c r="X205" i="11"/>
  <c r="AA205" i="11"/>
  <c r="C204" i="11"/>
  <c r="C203" i="11"/>
  <c r="C201" i="11"/>
  <c r="C205" i="11"/>
  <c r="C202" i="11"/>
  <c r="H7" i="11" l="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H190" i="11"/>
  <c r="H191" i="11"/>
  <c r="H192" i="11"/>
  <c r="H193" i="11"/>
  <c r="H194" i="11"/>
  <c r="H195" i="11"/>
  <c r="H196" i="11"/>
  <c r="H197" i="11"/>
  <c r="H198" i="11"/>
  <c r="H199" i="11"/>
  <c r="H200" i="11"/>
  <c r="H6" i="11"/>
  <c r="X6" i="11" l="1"/>
  <c r="X7" i="11"/>
  <c r="F56" i="11"/>
  <c r="J56" i="11"/>
  <c r="W56" i="11"/>
  <c r="X56" i="11"/>
  <c r="AA56" i="11"/>
  <c r="F57" i="11"/>
  <c r="J57" i="11"/>
  <c r="W57" i="11"/>
  <c r="X57" i="11"/>
  <c r="AA57" i="11"/>
  <c r="F58" i="11"/>
  <c r="J58" i="11"/>
  <c r="W58" i="11"/>
  <c r="X58" i="11"/>
  <c r="AA58" i="11"/>
  <c r="F59" i="11"/>
  <c r="J59" i="11"/>
  <c r="W59" i="11"/>
  <c r="X59" i="11"/>
  <c r="AA59" i="11"/>
  <c r="F60" i="11"/>
  <c r="J60" i="11"/>
  <c r="W60" i="11"/>
  <c r="X60" i="11"/>
  <c r="AA60" i="11"/>
  <c r="F61" i="11"/>
  <c r="J61" i="11"/>
  <c r="W61" i="11"/>
  <c r="X61" i="11"/>
  <c r="AA61" i="11"/>
  <c r="F62" i="11"/>
  <c r="J62" i="11"/>
  <c r="W62" i="11"/>
  <c r="X62" i="11"/>
  <c r="AA62" i="11"/>
  <c r="F63" i="11"/>
  <c r="J63" i="11"/>
  <c r="W63" i="11"/>
  <c r="X63" i="11"/>
  <c r="AA63" i="11"/>
  <c r="F64" i="11"/>
  <c r="J64" i="11"/>
  <c r="W64" i="11"/>
  <c r="X64" i="11"/>
  <c r="AA64" i="11"/>
  <c r="F65" i="11"/>
  <c r="J65" i="11"/>
  <c r="W65" i="11"/>
  <c r="X65" i="11"/>
  <c r="AA65" i="11"/>
  <c r="F66" i="11"/>
  <c r="J66" i="11"/>
  <c r="W66" i="11"/>
  <c r="X66" i="11"/>
  <c r="AA66" i="11"/>
  <c r="F67" i="11"/>
  <c r="J67" i="11"/>
  <c r="W67" i="11"/>
  <c r="X67" i="11"/>
  <c r="AA67" i="11"/>
  <c r="F68" i="11"/>
  <c r="J68" i="11"/>
  <c r="W68" i="11"/>
  <c r="X68" i="11"/>
  <c r="AA68" i="11"/>
  <c r="F69" i="11"/>
  <c r="J69" i="11"/>
  <c r="W69" i="11"/>
  <c r="X69" i="11"/>
  <c r="AA69" i="11"/>
  <c r="F70" i="11"/>
  <c r="J70" i="11"/>
  <c r="W70" i="11"/>
  <c r="X70" i="11"/>
  <c r="AA70" i="11"/>
  <c r="F71" i="11"/>
  <c r="J71" i="11"/>
  <c r="W71" i="11"/>
  <c r="X71" i="11"/>
  <c r="AA71" i="11"/>
  <c r="F72" i="11"/>
  <c r="J72" i="11"/>
  <c r="W72" i="11"/>
  <c r="X72" i="11"/>
  <c r="AA72" i="11"/>
  <c r="F73" i="11"/>
  <c r="J73" i="11"/>
  <c r="W73" i="11"/>
  <c r="X73" i="11"/>
  <c r="AA73" i="11"/>
  <c r="F74" i="11"/>
  <c r="J74" i="11"/>
  <c r="W74" i="11"/>
  <c r="X74" i="11"/>
  <c r="AA74" i="11"/>
  <c r="F75" i="11"/>
  <c r="J75" i="11"/>
  <c r="W75" i="11"/>
  <c r="X75" i="11"/>
  <c r="AA75" i="11"/>
  <c r="F76" i="11"/>
  <c r="J76" i="11"/>
  <c r="W76" i="11"/>
  <c r="X76" i="11"/>
  <c r="AA76" i="11"/>
  <c r="F77" i="11"/>
  <c r="J77" i="11"/>
  <c r="W77" i="11"/>
  <c r="X77" i="11"/>
  <c r="AA77" i="11"/>
  <c r="F78" i="11"/>
  <c r="J78" i="11"/>
  <c r="W78" i="11"/>
  <c r="X78" i="11"/>
  <c r="AA78" i="11"/>
  <c r="F79" i="11"/>
  <c r="J79" i="11"/>
  <c r="W79" i="11"/>
  <c r="X79" i="11"/>
  <c r="AA79" i="11"/>
  <c r="F80" i="11"/>
  <c r="J80" i="11"/>
  <c r="W80" i="11"/>
  <c r="X80" i="11"/>
  <c r="AA80" i="11"/>
  <c r="F81" i="11"/>
  <c r="J81" i="11"/>
  <c r="W81" i="11"/>
  <c r="X81" i="11"/>
  <c r="AA81" i="11"/>
  <c r="F82" i="11"/>
  <c r="J82" i="11"/>
  <c r="W82" i="11"/>
  <c r="X82" i="11"/>
  <c r="AA82" i="11"/>
  <c r="F83" i="11"/>
  <c r="J83" i="11"/>
  <c r="W83" i="11"/>
  <c r="X83" i="11"/>
  <c r="AA83" i="11"/>
  <c r="F84" i="11"/>
  <c r="J84" i="11"/>
  <c r="W84" i="11"/>
  <c r="X84" i="11"/>
  <c r="AA84" i="11"/>
  <c r="F85" i="11"/>
  <c r="J85" i="11"/>
  <c r="W85" i="11"/>
  <c r="X85" i="11"/>
  <c r="AA85" i="11"/>
  <c r="F86" i="11"/>
  <c r="J86" i="11"/>
  <c r="W86" i="11"/>
  <c r="X86" i="11"/>
  <c r="AA86" i="11"/>
  <c r="F87" i="11"/>
  <c r="J87" i="11"/>
  <c r="W87" i="11"/>
  <c r="X87" i="11"/>
  <c r="AA87" i="11"/>
  <c r="F88" i="11"/>
  <c r="J88" i="11"/>
  <c r="W88" i="11"/>
  <c r="X88" i="11"/>
  <c r="AA88" i="11"/>
  <c r="F89" i="11"/>
  <c r="J89" i="11"/>
  <c r="W89" i="11"/>
  <c r="X89" i="11"/>
  <c r="AA89" i="11"/>
  <c r="F90" i="11"/>
  <c r="J90" i="11"/>
  <c r="W90" i="11"/>
  <c r="X90" i="11"/>
  <c r="AA90" i="11"/>
  <c r="F91" i="11"/>
  <c r="J91" i="11"/>
  <c r="W91" i="11"/>
  <c r="X91" i="11"/>
  <c r="AA91" i="11"/>
  <c r="F92" i="11"/>
  <c r="J92" i="11"/>
  <c r="W92" i="11"/>
  <c r="X92" i="11"/>
  <c r="AA92" i="11"/>
  <c r="F93" i="11"/>
  <c r="J93" i="11"/>
  <c r="W93" i="11"/>
  <c r="X93" i="11"/>
  <c r="AA93" i="11"/>
  <c r="F94" i="11"/>
  <c r="J94" i="11"/>
  <c r="W94" i="11"/>
  <c r="X94" i="11"/>
  <c r="AA94" i="11"/>
  <c r="F95" i="11"/>
  <c r="J95" i="11"/>
  <c r="W95" i="11"/>
  <c r="X95" i="11"/>
  <c r="AA95" i="11"/>
  <c r="F96" i="11"/>
  <c r="J96" i="11"/>
  <c r="W96" i="11"/>
  <c r="X96" i="11"/>
  <c r="AA96" i="11"/>
  <c r="F97" i="11"/>
  <c r="J97" i="11"/>
  <c r="W97" i="11"/>
  <c r="X97" i="11"/>
  <c r="AA97" i="11"/>
  <c r="F98" i="11"/>
  <c r="J98" i="11"/>
  <c r="W98" i="11"/>
  <c r="X98" i="11"/>
  <c r="AA98" i="11"/>
  <c r="F99" i="11"/>
  <c r="J99" i="11"/>
  <c r="W99" i="11"/>
  <c r="X99" i="11"/>
  <c r="AA99" i="11"/>
  <c r="F100" i="11"/>
  <c r="J100" i="11"/>
  <c r="W100" i="11"/>
  <c r="X100" i="11"/>
  <c r="AA100" i="11"/>
  <c r="F101" i="11"/>
  <c r="J101" i="11"/>
  <c r="W101" i="11"/>
  <c r="X101" i="11"/>
  <c r="AA101" i="11"/>
  <c r="F102" i="11"/>
  <c r="J102" i="11"/>
  <c r="W102" i="11"/>
  <c r="X102" i="11"/>
  <c r="AA102" i="11"/>
  <c r="F103" i="11"/>
  <c r="J103" i="11"/>
  <c r="W103" i="11"/>
  <c r="X103" i="11"/>
  <c r="AA103" i="11"/>
  <c r="F104" i="11"/>
  <c r="J104" i="11"/>
  <c r="W104" i="11"/>
  <c r="X104" i="11"/>
  <c r="AA104" i="11"/>
  <c r="F105" i="11"/>
  <c r="J105" i="11"/>
  <c r="W105" i="11"/>
  <c r="X105" i="11"/>
  <c r="AA105" i="11"/>
  <c r="F106" i="11"/>
  <c r="J106" i="11"/>
  <c r="W106" i="11"/>
  <c r="X106" i="11"/>
  <c r="AA106" i="11"/>
  <c r="F107" i="11"/>
  <c r="J107" i="11"/>
  <c r="W107" i="11"/>
  <c r="X107" i="11"/>
  <c r="AA107" i="11"/>
  <c r="F108" i="11"/>
  <c r="J108" i="11"/>
  <c r="W108" i="11"/>
  <c r="X108" i="11"/>
  <c r="AA108" i="11"/>
  <c r="F109" i="11"/>
  <c r="J109" i="11"/>
  <c r="W109" i="11"/>
  <c r="X109" i="11"/>
  <c r="AA109" i="11"/>
  <c r="F110" i="11"/>
  <c r="J110" i="11"/>
  <c r="W110" i="11"/>
  <c r="X110" i="11"/>
  <c r="AA110" i="11"/>
  <c r="F111" i="11"/>
  <c r="J111" i="11"/>
  <c r="W111" i="11"/>
  <c r="X111" i="11"/>
  <c r="AA111" i="11"/>
  <c r="F112" i="11"/>
  <c r="J112" i="11"/>
  <c r="W112" i="11"/>
  <c r="X112" i="11"/>
  <c r="AA112" i="11"/>
  <c r="F113" i="11"/>
  <c r="J113" i="11"/>
  <c r="W113" i="11"/>
  <c r="X113" i="11"/>
  <c r="AA113" i="11"/>
  <c r="F114" i="11"/>
  <c r="J114" i="11"/>
  <c r="W114" i="11"/>
  <c r="X114" i="11"/>
  <c r="AA114" i="11"/>
  <c r="F115" i="11"/>
  <c r="J115" i="11"/>
  <c r="W115" i="11"/>
  <c r="X115" i="11"/>
  <c r="AA115" i="11"/>
  <c r="F116" i="11"/>
  <c r="J116" i="11"/>
  <c r="W116" i="11"/>
  <c r="X116" i="11"/>
  <c r="AA116" i="11"/>
  <c r="F117" i="11"/>
  <c r="J117" i="11"/>
  <c r="W117" i="11"/>
  <c r="X117" i="11"/>
  <c r="AA117" i="11"/>
  <c r="F118" i="11"/>
  <c r="J118" i="11"/>
  <c r="W118" i="11"/>
  <c r="X118" i="11"/>
  <c r="AA118" i="11"/>
  <c r="F119" i="11"/>
  <c r="J119" i="11"/>
  <c r="W119" i="11"/>
  <c r="X119" i="11"/>
  <c r="AA119" i="11"/>
  <c r="F120" i="11"/>
  <c r="J120" i="11"/>
  <c r="W120" i="11"/>
  <c r="X120" i="11"/>
  <c r="AA120" i="11"/>
  <c r="F121" i="11"/>
  <c r="J121" i="11"/>
  <c r="W121" i="11"/>
  <c r="X121" i="11"/>
  <c r="AA121" i="11"/>
  <c r="F122" i="11"/>
  <c r="J122" i="11"/>
  <c r="W122" i="11"/>
  <c r="X122" i="11"/>
  <c r="AA122" i="11"/>
  <c r="F123" i="11"/>
  <c r="J123" i="11"/>
  <c r="W123" i="11"/>
  <c r="X123" i="11"/>
  <c r="AA123" i="11"/>
  <c r="F124" i="11"/>
  <c r="J124" i="11"/>
  <c r="W124" i="11"/>
  <c r="X124" i="11"/>
  <c r="AA124" i="11"/>
  <c r="F125" i="11"/>
  <c r="J125" i="11"/>
  <c r="W125" i="11"/>
  <c r="X125" i="11"/>
  <c r="AA125" i="11"/>
  <c r="F126" i="11"/>
  <c r="J126" i="11"/>
  <c r="W126" i="11"/>
  <c r="X126" i="11"/>
  <c r="AA126" i="11"/>
  <c r="F127" i="11"/>
  <c r="J127" i="11"/>
  <c r="W127" i="11"/>
  <c r="X127" i="11"/>
  <c r="AA127" i="11"/>
  <c r="F128" i="11"/>
  <c r="J128" i="11"/>
  <c r="W128" i="11"/>
  <c r="X128" i="11"/>
  <c r="AA128" i="11"/>
  <c r="F129" i="11"/>
  <c r="J129" i="11"/>
  <c r="W129" i="11"/>
  <c r="X129" i="11"/>
  <c r="AA129" i="11"/>
  <c r="F130" i="11"/>
  <c r="J130" i="11"/>
  <c r="W130" i="11"/>
  <c r="X130" i="11"/>
  <c r="AA130" i="11"/>
  <c r="F131" i="11"/>
  <c r="J131" i="11"/>
  <c r="W131" i="11"/>
  <c r="X131" i="11"/>
  <c r="AA131" i="11"/>
  <c r="F132" i="11"/>
  <c r="J132" i="11"/>
  <c r="W132" i="11"/>
  <c r="X132" i="11"/>
  <c r="AA132" i="11"/>
  <c r="F133" i="11"/>
  <c r="J133" i="11"/>
  <c r="W133" i="11"/>
  <c r="X133" i="11"/>
  <c r="AA133" i="11"/>
  <c r="F134" i="11"/>
  <c r="J134" i="11"/>
  <c r="W134" i="11"/>
  <c r="X134" i="11"/>
  <c r="AA134" i="11"/>
  <c r="F135" i="11"/>
  <c r="J135" i="11"/>
  <c r="W135" i="11"/>
  <c r="X135" i="11"/>
  <c r="AA135" i="11"/>
  <c r="F136" i="11"/>
  <c r="J136" i="11"/>
  <c r="W136" i="11"/>
  <c r="X136" i="11"/>
  <c r="AA136" i="11"/>
  <c r="F137" i="11"/>
  <c r="J137" i="11"/>
  <c r="W137" i="11"/>
  <c r="X137" i="11"/>
  <c r="AA137" i="11"/>
  <c r="F138" i="11"/>
  <c r="J138" i="11"/>
  <c r="W138" i="11"/>
  <c r="X138" i="11"/>
  <c r="AA138" i="11"/>
  <c r="F139" i="11"/>
  <c r="J139" i="11"/>
  <c r="W139" i="11"/>
  <c r="X139" i="11"/>
  <c r="AA139" i="11"/>
  <c r="F140" i="11"/>
  <c r="J140" i="11"/>
  <c r="W140" i="11"/>
  <c r="X140" i="11"/>
  <c r="AA140" i="11"/>
  <c r="F141" i="11"/>
  <c r="J141" i="11"/>
  <c r="W141" i="11"/>
  <c r="X141" i="11"/>
  <c r="AA141" i="11"/>
  <c r="F142" i="11"/>
  <c r="J142" i="11"/>
  <c r="W142" i="11"/>
  <c r="X142" i="11"/>
  <c r="AA142" i="11"/>
  <c r="F143" i="11"/>
  <c r="J143" i="11"/>
  <c r="W143" i="11"/>
  <c r="X143" i="11"/>
  <c r="AA143" i="11"/>
  <c r="F144" i="11"/>
  <c r="J144" i="11"/>
  <c r="W144" i="11"/>
  <c r="X144" i="11"/>
  <c r="AA144" i="11"/>
  <c r="F145" i="11"/>
  <c r="J145" i="11"/>
  <c r="W145" i="11"/>
  <c r="X145" i="11"/>
  <c r="AA145" i="11"/>
  <c r="F146" i="11"/>
  <c r="J146" i="11"/>
  <c r="W146" i="11"/>
  <c r="X146" i="11"/>
  <c r="AA146" i="11"/>
  <c r="F147" i="11"/>
  <c r="J147" i="11"/>
  <c r="W147" i="11"/>
  <c r="X147" i="11"/>
  <c r="AA147" i="11"/>
  <c r="F148" i="11"/>
  <c r="J148" i="11"/>
  <c r="W148" i="11"/>
  <c r="X148" i="11"/>
  <c r="AA148" i="11"/>
  <c r="F149" i="11"/>
  <c r="J149" i="11"/>
  <c r="W149" i="11"/>
  <c r="X149" i="11"/>
  <c r="AA149" i="11"/>
  <c r="F150" i="11"/>
  <c r="J150" i="11"/>
  <c r="W150" i="11"/>
  <c r="X150" i="11"/>
  <c r="AA150" i="11"/>
  <c r="F151" i="11"/>
  <c r="J151" i="11"/>
  <c r="W151" i="11"/>
  <c r="X151" i="11"/>
  <c r="AA151" i="11"/>
  <c r="F152" i="11"/>
  <c r="J152" i="11"/>
  <c r="W152" i="11"/>
  <c r="X152" i="11"/>
  <c r="AA152" i="11"/>
  <c r="F153" i="11"/>
  <c r="J153" i="11"/>
  <c r="W153" i="11"/>
  <c r="X153" i="11"/>
  <c r="AA153" i="11"/>
  <c r="F154" i="11"/>
  <c r="J154" i="11"/>
  <c r="W154" i="11"/>
  <c r="X154" i="11"/>
  <c r="AA154" i="11"/>
  <c r="F155" i="11"/>
  <c r="J155" i="11"/>
  <c r="W155" i="11"/>
  <c r="X155" i="11"/>
  <c r="AA155" i="11"/>
  <c r="F156" i="11"/>
  <c r="J156" i="11"/>
  <c r="W156" i="11"/>
  <c r="X156" i="11"/>
  <c r="AA156" i="11"/>
  <c r="F157" i="11"/>
  <c r="J157" i="11"/>
  <c r="W157" i="11"/>
  <c r="X157" i="11"/>
  <c r="AA157" i="11"/>
  <c r="F158" i="11"/>
  <c r="J158" i="11"/>
  <c r="W158" i="11"/>
  <c r="X158" i="11"/>
  <c r="AA158" i="11"/>
  <c r="F159" i="11"/>
  <c r="J159" i="11"/>
  <c r="W159" i="11"/>
  <c r="X159" i="11"/>
  <c r="AA159" i="11"/>
  <c r="F160" i="11"/>
  <c r="J160" i="11"/>
  <c r="W160" i="11"/>
  <c r="X160" i="11"/>
  <c r="AA160" i="11"/>
  <c r="F161" i="11"/>
  <c r="J161" i="11"/>
  <c r="W161" i="11"/>
  <c r="X161" i="11"/>
  <c r="AA161" i="11"/>
  <c r="F162" i="11"/>
  <c r="J162" i="11"/>
  <c r="W162" i="11"/>
  <c r="X162" i="11"/>
  <c r="AA162" i="11"/>
  <c r="F163" i="11"/>
  <c r="J163" i="11"/>
  <c r="W163" i="11"/>
  <c r="X163" i="11"/>
  <c r="AA163" i="11"/>
  <c r="F164" i="11"/>
  <c r="J164" i="11"/>
  <c r="W164" i="11"/>
  <c r="X164" i="11"/>
  <c r="AA164" i="11"/>
  <c r="F165" i="11"/>
  <c r="J165" i="11"/>
  <c r="W165" i="11"/>
  <c r="X165" i="11"/>
  <c r="AA165" i="11"/>
  <c r="F166" i="11"/>
  <c r="J166" i="11"/>
  <c r="W166" i="11"/>
  <c r="X166" i="11"/>
  <c r="AA166" i="11"/>
  <c r="F167" i="11"/>
  <c r="J167" i="11"/>
  <c r="W167" i="11"/>
  <c r="X167" i="11"/>
  <c r="AA167" i="11"/>
  <c r="F168" i="11"/>
  <c r="J168" i="11"/>
  <c r="W168" i="11"/>
  <c r="X168" i="11"/>
  <c r="AA168" i="11"/>
  <c r="F169" i="11"/>
  <c r="J169" i="11"/>
  <c r="W169" i="11"/>
  <c r="X169" i="11"/>
  <c r="AA169" i="11"/>
  <c r="F170" i="11"/>
  <c r="J170" i="11"/>
  <c r="W170" i="11"/>
  <c r="X170" i="11"/>
  <c r="AA170" i="11"/>
  <c r="F171" i="11"/>
  <c r="J171" i="11"/>
  <c r="W171" i="11"/>
  <c r="X171" i="11"/>
  <c r="AA171" i="11"/>
  <c r="F172" i="11"/>
  <c r="J172" i="11"/>
  <c r="W172" i="11"/>
  <c r="X172" i="11"/>
  <c r="AA172" i="11"/>
  <c r="F173" i="11"/>
  <c r="J173" i="11"/>
  <c r="W173" i="11"/>
  <c r="X173" i="11"/>
  <c r="AA173" i="11"/>
  <c r="F174" i="11"/>
  <c r="J174" i="11"/>
  <c r="W174" i="11"/>
  <c r="X174" i="11"/>
  <c r="AA174" i="11"/>
  <c r="F175" i="11"/>
  <c r="J175" i="11"/>
  <c r="W175" i="11"/>
  <c r="X175" i="11"/>
  <c r="AA175" i="11"/>
  <c r="F176" i="11"/>
  <c r="J176" i="11"/>
  <c r="W176" i="11"/>
  <c r="X176" i="11"/>
  <c r="AA176" i="11"/>
  <c r="F177" i="11"/>
  <c r="J177" i="11"/>
  <c r="W177" i="11"/>
  <c r="X177" i="11"/>
  <c r="AA177" i="11"/>
  <c r="F178" i="11"/>
  <c r="J178" i="11"/>
  <c r="W178" i="11"/>
  <c r="X178" i="11"/>
  <c r="AA178" i="11"/>
  <c r="F179" i="11"/>
  <c r="J179" i="11"/>
  <c r="W179" i="11"/>
  <c r="X179" i="11"/>
  <c r="AA179" i="11"/>
  <c r="F180" i="11"/>
  <c r="J180" i="11"/>
  <c r="W180" i="11"/>
  <c r="X180" i="11"/>
  <c r="AA180" i="11"/>
  <c r="F181" i="11"/>
  <c r="J181" i="11"/>
  <c r="W181" i="11"/>
  <c r="X181" i="11"/>
  <c r="AA181" i="11"/>
  <c r="F182" i="11"/>
  <c r="J182" i="11"/>
  <c r="W182" i="11"/>
  <c r="X182" i="11"/>
  <c r="AA182" i="11"/>
  <c r="F183" i="11"/>
  <c r="J183" i="11"/>
  <c r="W183" i="11"/>
  <c r="X183" i="11"/>
  <c r="AA183" i="11"/>
  <c r="F184" i="11"/>
  <c r="J184" i="11"/>
  <c r="W184" i="11"/>
  <c r="X184" i="11"/>
  <c r="AA184" i="11"/>
  <c r="F185" i="11"/>
  <c r="J185" i="11"/>
  <c r="W185" i="11"/>
  <c r="X185" i="11"/>
  <c r="AA185" i="11"/>
  <c r="F186" i="11"/>
  <c r="J186" i="11"/>
  <c r="W186" i="11"/>
  <c r="X186" i="11"/>
  <c r="AA186" i="11"/>
  <c r="F187" i="11"/>
  <c r="J187" i="11"/>
  <c r="W187" i="11"/>
  <c r="X187" i="11"/>
  <c r="AA187" i="11"/>
  <c r="F188" i="11"/>
  <c r="J188" i="11"/>
  <c r="W188" i="11"/>
  <c r="X188" i="11"/>
  <c r="AA188" i="11"/>
  <c r="F189" i="11"/>
  <c r="J189" i="11"/>
  <c r="W189" i="11"/>
  <c r="X189" i="11"/>
  <c r="AA189" i="11"/>
  <c r="F190" i="11"/>
  <c r="J190" i="11"/>
  <c r="W190" i="11"/>
  <c r="X190" i="11"/>
  <c r="AA190" i="11"/>
  <c r="F191" i="11"/>
  <c r="J191" i="11"/>
  <c r="W191" i="11"/>
  <c r="X191" i="11"/>
  <c r="AA191" i="11"/>
  <c r="F192" i="11"/>
  <c r="J192" i="11"/>
  <c r="W192" i="11"/>
  <c r="X192" i="11"/>
  <c r="AA192" i="11"/>
  <c r="F193" i="11"/>
  <c r="J193" i="11"/>
  <c r="W193" i="11"/>
  <c r="X193" i="11"/>
  <c r="AA193" i="11"/>
  <c r="F194" i="11"/>
  <c r="J194" i="11"/>
  <c r="W194" i="11"/>
  <c r="X194" i="11"/>
  <c r="AA194" i="11"/>
  <c r="F195" i="11"/>
  <c r="J195" i="11"/>
  <c r="W195" i="11"/>
  <c r="X195" i="11"/>
  <c r="AA195" i="11"/>
  <c r="F196" i="11"/>
  <c r="J196" i="11"/>
  <c r="W196" i="11"/>
  <c r="X196" i="11"/>
  <c r="AA196" i="11"/>
  <c r="F197" i="11"/>
  <c r="J197" i="11"/>
  <c r="W197" i="11"/>
  <c r="X197" i="11"/>
  <c r="AA197" i="11"/>
  <c r="F198" i="11"/>
  <c r="J198" i="11"/>
  <c r="W198" i="11"/>
  <c r="X198" i="11"/>
  <c r="AA198" i="11"/>
  <c r="F199" i="11"/>
  <c r="J199" i="11"/>
  <c r="W199" i="11"/>
  <c r="X199" i="11"/>
  <c r="AA199" i="11"/>
  <c r="F200" i="11"/>
  <c r="J200" i="11"/>
  <c r="W200" i="11"/>
  <c r="X200" i="11"/>
  <c r="AA200" i="11"/>
  <c r="AA55" i="11"/>
  <c r="X55" i="11"/>
  <c r="W55" i="11"/>
  <c r="J55" i="11"/>
  <c r="F55" i="11"/>
  <c r="AA54" i="11"/>
  <c r="X54" i="11"/>
  <c r="W54" i="11"/>
  <c r="J54" i="11"/>
  <c r="F54" i="11"/>
  <c r="AA53" i="11"/>
  <c r="X53" i="11"/>
  <c r="W53" i="11"/>
  <c r="J53" i="11"/>
  <c r="F53" i="11"/>
  <c r="AA52" i="11"/>
  <c r="X52" i="11"/>
  <c r="W52" i="11"/>
  <c r="J52" i="11"/>
  <c r="F52" i="11"/>
  <c r="AA51" i="11"/>
  <c r="X51" i="11"/>
  <c r="W51" i="11"/>
  <c r="J51" i="11"/>
  <c r="F51" i="11"/>
  <c r="AA50" i="11"/>
  <c r="X50" i="11"/>
  <c r="W50" i="11"/>
  <c r="J50" i="11"/>
  <c r="F50" i="11"/>
  <c r="AA49" i="11"/>
  <c r="X49" i="11"/>
  <c r="W49" i="11"/>
  <c r="J49" i="11"/>
  <c r="F49" i="11"/>
  <c r="AA48" i="11"/>
  <c r="X48" i="11"/>
  <c r="W48" i="11"/>
  <c r="J48" i="11"/>
  <c r="F48" i="11"/>
  <c r="AA47" i="11"/>
  <c r="X47" i="11"/>
  <c r="W47" i="11"/>
  <c r="J47" i="11"/>
  <c r="F47" i="11"/>
  <c r="AA46" i="11"/>
  <c r="X46" i="11"/>
  <c r="W46" i="11"/>
  <c r="J46" i="11"/>
  <c r="F46" i="11"/>
  <c r="AA45" i="11"/>
  <c r="X45" i="11"/>
  <c r="W45" i="11"/>
  <c r="J45" i="11"/>
  <c r="F45" i="11"/>
  <c r="AA44" i="11"/>
  <c r="X44" i="11"/>
  <c r="W44" i="11"/>
  <c r="J44" i="11"/>
  <c r="F44" i="11"/>
  <c r="AA43" i="11"/>
  <c r="X43" i="11"/>
  <c r="W43" i="11"/>
  <c r="J43" i="11"/>
  <c r="F43" i="11"/>
  <c r="AA42" i="11"/>
  <c r="X42" i="11"/>
  <c r="W42" i="11"/>
  <c r="J42" i="11"/>
  <c r="F42" i="11"/>
  <c r="AA41" i="11"/>
  <c r="X41" i="11"/>
  <c r="W41" i="11"/>
  <c r="J41" i="11"/>
  <c r="F41" i="11"/>
  <c r="AA40" i="11"/>
  <c r="X40" i="11"/>
  <c r="W40" i="11"/>
  <c r="J40" i="11"/>
  <c r="F40" i="11"/>
  <c r="AA39" i="11"/>
  <c r="X39" i="11"/>
  <c r="W39" i="11"/>
  <c r="J39" i="11"/>
  <c r="F39" i="11"/>
  <c r="AA38" i="11"/>
  <c r="X38" i="11"/>
  <c r="W38" i="11"/>
  <c r="J38" i="11"/>
  <c r="F38" i="11"/>
  <c r="AA37" i="11"/>
  <c r="X37" i="11"/>
  <c r="W37" i="11"/>
  <c r="J37" i="11"/>
  <c r="F37" i="11"/>
  <c r="AA36" i="11"/>
  <c r="X36" i="11"/>
  <c r="W36" i="11"/>
  <c r="J36" i="11"/>
  <c r="F36" i="11"/>
  <c r="AA35" i="11"/>
  <c r="X35" i="11"/>
  <c r="W35" i="11"/>
  <c r="J35" i="11"/>
  <c r="F35" i="11"/>
  <c r="AA34" i="11"/>
  <c r="X34" i="11"/>
  <c r="W34" i="11"/>
  <c r="J34" i="11"/>
  <c r="F34" i="11"/>
  <c r="AA33" i="11"/>
  <c r="X33" i="11"/>
  <c r="W33" i="11"/>
  <c r="J33" i="11"/>
  <c r="F33" i="11"/>
  <c r="AA32" i="11"/>
  <c r="X32" i="11"/>
  <c r="W32" i="11"/>
  <c r="J32" i="11"/>
  <c r="F32" i="11"/>
  <c r="AA31" i="11"/>
  <c r="X31" i="11"/>
  <c r="W31" i="11"/>
  <c r="J31" i="11"/>
  <c r="F31" i="11"/>
  <c r="AA30" i="11"/>
  <c r="X30" i="11"/>
  <c r="W30" i="11"/>
  <c r="J30" i="11"/>
  <c r="F30" i="11"/>
  <c r="AA29" i="11"/>
  <c r="X29" i="11"/>
  <c r="W29" i="11"/>
  <c r="J29" i="11"/>
  <c r="F29" i="11"/>
  <c r="AA28" i="11"/>
  <c r="X28" i="11"/>
  <c r="W28" i="11"/>
  <c r="J28" i="11"/>
  <c r="F28" i="11"/>
  <c r="AA27" i="11"/>
  <c r="X27" i="11"/>
  <c r="W27" i="11"/>
  <c r="J27" i="11"/>
  <c r="F27" i="11"/>
  <c r="AA26" i="11"/>
  <c r="X26" i="11"/>
  <c r="W26" i="11"/>
  <c r="J26" i="11"/>
  <c r="F26" i="11"/>
  <c r="AA25" i="11"/>
  <c r="X25" i="11"/>
  <c r="W25" i="11"/>
  <c r="J25" i="11"/>
  <c r="F25" i="11"/>
  <c r="AA24" i="11"/>
  <c r="X24" i="11"/>
  <c r="W24" i="11"/>
  <c r="J24" i="11"/>
  <c r="F24" i="11"/>
  <c r="AA23" i="11"/>
  <c r="X23" i="11"/>
  <c r="W23" i="11"/>
  <c r="J23" i="11"/>
  <c r="F23" i="11"/>
  <c r="AA22" i="11"/>
  <c r="X22" i="11"/>
  <c r="W22" i="11"/>
  <c r="J22" i="11"/>
  <c r="F22" i="11"/>
  <c r="AA21" i="11"/>
  <c r="X21" i="11"/>
  <c r="W21" i="11"/>
  <c r="J21" i="11"/>
  <c r="F21" i="11"/>
  <c r="AA20" i="11"/>
  <c r="X20" i="11"/>
  <c r="W20" i="11"/>
  <c r="J20" i="11"/>
  <c r="F20" i="11"/>
  <c r="AA19" i="11"/>
  <c r="X19" i="11"/>
  <c r="W19" i="11"/>
  <c r="J19" i="11"/>
  <c r="F19" i="11"/>
  <c r="AA18" i="11"/>
  <c r="X18" i="11"/>
  <c r="W18" i="11"/>
  <c r="J18" i="11"/>
  <c r="F18" i="11"/>
  <c r="AA17" i="11"/>
  <c r="X17" i="11"/>
  <c r="W17" i="11"/>
  <c r="J17" i="11"/>
  <c r="F17" i="11"/>
  <c r="AA16" i="11"/>
  <c r="X16" i="11"/>
  <c r="W16" i="11"/>
  <c r="J16" i="11"/>
  <c r="F16" i="11"/>
  <c r="AA15" i="11"/>
  <c r="X15" i="11"/>
  <c r="W15" i="11"/>
  <c r="J15" i="11"/>
  <c r="F15" i="11"/>
  <c r="AA14" i="11"/>
  <c r="X14" i="11"/>
  <c r="W14" i="11"/>
  <c r="J14" i="11"/>
  <c r="F14" i="11"/>
  <c r="AA13" i="11"/>
  <c r="X13" i="11"/>
  <c r="W13" i="11"/>
  <c r="J13" i="11"/>
  <c r="F13" i="11"/>
  <c r="AA12" i="11"/>
  <c r="X12" i="11"/>
  <c r="W12" i="11"/>
  <c r="J12" i="11"/>
  <c r="F12" i="11"/>
  <c r="AA11" i="11"/>
  <c r="X11" i="11"/>
  <c r="W11" i="11"/>
  <c r="J11" i="11"/>
  <c r="F11" i="11"/>
  <c r="AA10" i="11"/>
  <c r="X10" i="11"/>
  <c r="W10" i="11"/>
  <c r="J10" i="11"/>
  <c r="F10" i="11"/>
  <c r="AA9" i="11"/>
  <c r="X9" i="11"/>
  <c r="W9" i="11"/>
  <c r="J9" i="11"/>
  <c r="F9" i="11"/>
  <c r="AA8" i="11"/>
  <c r="X8" i="11"/>
  <c r="W8" i="11"/>
  <c r="J8" i="11"/>
  <c r="F8" i="11"/>
  <c r="AA7" i="11"/>
  <c r="W7" i="11"/>
  <c r="J7" i="11"/>
  <c r="F7" i="11"/>
  <c r="AA6" i="11"/>
  <c r="W6" i="11"/>
  <c r="J6" i="11"/>
  <c r="F6" i="11"/>
  <c r="AA5" i="11"/>
  <c r="X5" i="11"/>
  <c r="W5" i="11"/>
  <c r="J5" i="11"/>
  <c r="H5" i="11"/>
  <c r="F5" i="11"/>
  <c r="AA4" i="11"/>
  <c r="X4" i="11"/>
  <c r="W4" i="11"/>
  <c r="J4" i="11"/>
  <c r="H4" i="11"/>
  <c r="F4" i="11"/>
  <c r="C56" i="11"/>
  <c r="C60" i="11"/>
  <c r="C64" i="11"/>
  <c r="C68" i="11"/>
  <c r="C72" i="11"/>
  <c r="C76" i="11"/>
  <c r="C80" i="11"/>
  <c r="C84" i="11"/>
  <c r="C88" i="11"/>
  <c r="C92" i="11"/>
  <c r="C96" i="11"/>
  <c r="C100" i="11"/>
  <c r="C104" i="11"/>
  <c r="C108" i="11"/>
  <c r="C112" i="11"/>
  <c r="C116" i="11"/>
  <c r="C120" i="11"/>
  <c r="C124" i="11"/>
  <c r="C128" i="11"/>
  <c r="C132" i="11"/>
  <c r="C136" i="11"/>
  <c r="C140" i="11"/>
  <c r="C144" i="11"/>
  <c r="C148" i="11"/>
  <c r="C152" i="11"/>
  <c r="C156" i="11"/>
  <c r="C160" i="11"/>
  <c r="C164" i="11"/>
  <c r="C168" i="11"/>
  <c r="C172" i="11"/>
  <c r="C176" i="11"/>
  <c r="C180" i="11"/>
  <c r="C184" i="11"/>
  <c r="C188" i="11"/>
  <c r="C192" i="11"/>
  <c r="C196" i="11"/>
  <c r="C200" i="11"/>
  <c r="C58" i="11"/>
  <c r="C82" i="11"/>
  <c r="C86" i="11"/>
  <c r="C90" i="11"/>
  <c r="C94" i="11"/>
  <c r="C98" i="11"/>
  <c r="C102" i="11"/>
  <c r="C110" i="11"/>
  <c r="C114" i="11"/>
  <c r="C122" i="11"/>
  <c r="C130" i="11"/>
  <c r="C134" i="11"/>
  <c r="C142" i="11"/>
  <c r="C146" i="11"/>
  <c r="C166" i="11"/>
  <c r="C178" i="11"/>
  <c r="C186" i="11"/>
  <c r="C70" i="11"/>
  <c r="C154" i="11"/>
  <c r="C194" i="11"/>
  <c r="C74" i="11"/>
  <c r="C150" i="11"/>
  <c r="C190" i="11"/>
  <c r="C57" i="11"/>
  <c r="C61" i="11"/>
  <c r="C65" i="11"/>
  <c r="C69" i="11"/>
  <c r="C73" i="11"/>
  <c r="C77" i="11"/>
  <c r="C81" i="11"/>
  <c r="C85" i="11"/>
  <c r="C89" i="11"/>
  <c r="C93" i="11"/>
  <c r="C97" i="11"/>
  <c r="C101" i="11"/>
  <c r="C105" i="11"/>
  <c r="C109" i="11"/>
  <c r="C113" i="11"/>
  <c r="C117" i="11"/>
  <c r="C121" i="11"/>
  <c r="C125" i="11"/>
  <c r="C129" i="11"/>
  <c r="C133" i="11"/>
  <c r="C137" i="11"/>
  <c r="C141" i="11"/>
  <c r="C145" i="11"/>
  <c r="C149" i="11"/>
  <c r="C153" i="11"/>
  <c r="C157" i="11"/>
  <c r="C161" i="11"/>
  <c r="C165" i="11"/>
  <c r="C169" i="11"/>
  <c r="C173" i="11"/>
  <c r="C177" i="11"/>
  <c r="C181" i="11"/>
  <c r="C185" i="11"/>
  <c r="C189" i="11"/>
  <c r="C193" i="11"/>
  <c r="C197" i="11"/>
  <c r="C62" i="11"/>
  <c r="C118" i="11"/>
  <c r="C174" i="11"/>
  <c r="C66" i="11"/>
  <c r="C106" i="11"/>
  <c r="C126" i="11"/>
  <c r="C138" i="11"/>
  <c r="C158" i="11"/>
  <c r="C170" i="11"/>
  <c r="C182" i="11"/>
  <c r="C78" i="11"/>
  <c r="C162" i="11"/>
  <c r="C198" i="11"/>
  <c r="C59" i="11"/>
  <c r="C63" i="11"/>
  <c r="C67" i="11"/>
  <c r="C71" i="11"/>
  <c r="C75" i="11"/>
  <c r="C79" i="11"/>
  <c r="C83" i="11"/>
  <c r="C87" i="11"/>
  <c r="C91" i="11"/>
  <c r="C95" i="11"/>
  <c r="C99" i="11"/>
  <c r="C103" i="11"/>
  <c r="C107" i="11"/>
  <c r="C111" i="11"/>
  <c r="C115" i="11"/>
  <c r="C119" i="11"/>
  <c r="C123" i="11"/>
  <c r="C127" i="11"/>
  <c r="C131" i="11"/>
  <c r="C135" i="11"/>
  <c r="C139" i="11"/>
  <c r="C143" i="11"/>
  <c r="C147" i="11"/>
  <c r="C151" i="11"/>
  <c r="C155" i="11"/>
  <c r="C159" i="11"/>
  <c r="C163" i="11"/>
  <c r="C167" i="11"/>
  <c r="C171" i="11"/>
  <c r="C175" i="11"/>
  <c r="C179" i="11"/>
  <c r="C183" i="11"/>
  <c r="C187" i="11"/>
  <c r="C195" i="11"/>
  <c r="C199" i="11"/>
  <c r="C28" i="11"/>
  <c r="C4" i="11"/>
  <c r="C36" i="11"/>
  <c r="C24" i="11"/>
  <c r="C55" i="11"/>
  <c r="C54" i="11"/>
  <c r="C50" i="11"/>
  <c r="C46" i="11"/>
  <c r="C42" i="11"/>
  <c r="C38" i="11"/>
  <c r="C34" i="11"/>
  <c r="C30" i="11"/>
  <c r="C26" i="11"/>
  <c r="C18" i="11"/>
  <c r="C14" i="11"/>
  <c r="C10" i="11"/>
  <c r="C49" i="11"/>
  <c r="C37" i="11"/>
  <c r="C29" i="11"/>
  <c r="C21" i="11"/>
  <c r="C9" i="11"/>
  <c r="C40" i="11"/>
  <c r="C44" i="11"/>
  <c r="C51" i="11"/>
  <c r="C47" i="11"/>
  <c r="C43" i="11"/>
  <c r="C39" i="11"/>
  <c r="C35" i="11"/>
  <c r="C31" i="11"/>
  <c r="C27" i="11"/>
  <c r="C23" i="11"/>
  <c r="C19" i="11"/>
  <c r="C15" i="11"/>
  <c r="C11" i="11"/>
  <c r="C22" i="11"/>
  <c r="C53" i="11"/>
  <c r="C13" i="11"/>
  <c r="C5" i="11"/>
  <c r="C32" i="11"/>
  <c r="C16" i="11"/>
  <c r="O4" i="11"/>
  <c r="C48" i="11"/>
  <c r="C12" i="11"/>
  <c r="O5" i="11"/>
  <c r="C45" i="11"/>
  <c r="C41" i="11"/>
  <c r="C33" i="11"/>
  <c r="C25" i="11"/>
  <c r="C17" i="11"/>
  <c r="C52" i="11"/>
  <c r="C20" i="11"/>
  <c r="C191" i="11"/>
  <c r="F4" i="4" l="1"/>
  <c r="F5" i="4"/>
  <c r="F6" i="4"/>
  <c r="F7" i="4"/>
  <c r="F8" i="4"/>
  <c r="F9" i="4"/>
  <c r="F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内藤桃子</author>
  </authors>
  <commentList>
    <comment ref="E1" authorId="0" shapeId="0" xr:uid="{BFE79EBA-9739-4EA4-B6AC-CABA9052D322}">
      <text>
        <r>
          <rPr>
            <sz val="9"/>
            <color indexed="81"/>
            <rFont val="MS P ゴシック"/>
            <family val="3"/>
            <charset val="128"/>
          </rPr>
          <t xml:space="preserve">書類等送付希望先住所
1：勤務先
2：ご自宅
</t>
        </r>
      </text>
    </comment>
    <comment ref="I1" authorId="0" shapeId="0" xr:uid="{5A1273E7-72D6-4AD9-ADAA-7C475AE0C766}">
      <text>
        <r>
          <rPr>
            <sz val="9"/>
            <color indexed="81"/>
            <rFont val="MS P ゴシック"/>
            <family val="3"/>
            <charset val="128"/>
          </rPr>
          <t xml:space="preserve">書類等送付希望先住所
1：勤務先
2：ご自宅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toru_nozaki</author>
  </authors>
  <commentList>
    <comment ref="A2" authorId="0" shapeId="0" xr:uid="{86B2935D-8FA1-4C0B-B634-33EDE7584B76}">
      <text>
        <r>
          <rPr>
            <sz val="8"/>
            <color indexed="81"/>
            <rFont val="ＭＳ Ｐゴシック"/>
            <family val="3"/>
            <charset val="128"/>
          </rPr>
          <t>3桁（重複不可）</t>
        </r>
      </text>
    </comment>
  </commentList>
</comments>
</file>

<file path=xl/sharedStrings.xml><?xml version="1.0" encoding="utf-8"?>
<sst xmlns="http://schemas.openxmlformats.org/spreadsheetml/2006/main" count="262" uniqueCount="205">
  <si>
    <t>&lt;従事&gt;
開始</t>
    <rPh sb="1" eb="3">
      <t>ジュウジ</t>
    </rPh>
    <rPh sb="5" eb="7">
      <t>カイシ</t>
    </rPh>
    <phoneticPr fontId="2"/>
  </si>
  <si>
    <t>補聴器および家庭用電気治療器</t>
    <rPh sb="0" eb="3">
      <t>ホチョウキ</t>
    </rPh>
    <rPh sb="6" eb="9">
      <t>カテイヨウ</t>
    </rPh>
    <rPh sb="9" eb="11">
      <t>デンキ</t>
    </rPh>
    <rPh sb="11" eb="14">
      <t>チリョウキ</t>
    </rPh>
    <phoneticPr fontId="2"/>
  </si>
  <si>
    <t>申込研修種類</t>
    <rPh sb="0" eb="2">
      <t>モウシコミ</t>
    </rPh>
    <rPh sb="2" eb="4">
      <t>ケンシュウ</t>
    </rPh>
    <rPh sb="4" eb="6">
      <t>シュルイ</t>
    </rPh>
    <phoneticPr fontId="2"/>
  </si>
  <si>
    <t>003</t>
  </si>
  <si>
    <t>004</t>
  </si>
  <si>
    <t>005</t>
  </si>
  <si>
    <t>006</t>
  </si>
  <si>
    <t>007</t>
  </si>
  <si>
    <t>008</t>
  </si>
  <si>
    <t>009</t>
  </si>
  <si>
    <t>010</t>
  </si>
  <si>
    <t>送付先
１
２</t>
    <rPh sb="0" eb="2">
      <t>ソウフ</t>
    </rPh>
    <rPh sb="2" eb="3">
      <t>サキ</t>
    </rPh>
    <phoneticPr fontId="2"/>
  </si>
  <si>
    <t>002</t>
  </si>
  <si>
    <t>011</t>
  </si>
  <si>
    <t>012</t>
  </si>
  <si>
    <t>コード</t>
    <phoneticPr fontId="2"/>
  </si>
  <si>
    <t>020</t>
  </si>
  <si>
    <t>021</t>
  </si>
  <si>
    <t>022</t>
  </si>
  <si>
    <t>023</t>
  </si>
  <si>
    <t>特定管理医療機器</t>
  </si>
  <si>
    <t>補聴器</t>
  </si>
  <si>
    <t>家庭用電気治療器</t>
  </si>
  <si>
    <t>プログラム高度管理医療機器</t>
  </si>
  <si>
    <t>プログラム特定管理医療機器</t>
    <rPh sb="5" eb="7">
      <t>トクテイ</t>
    </rPh>
    <rPh sb="7" eb="9">
      <t>カンリ</t>
    </rPh>
    <rPh sb="9" eb="11">
      <t>イリョウ</t>
    </rPh>
    <rPh sb="11" eb="13">
      <t>キキ</t>
    </rPh>
    <phoneticPr fontId="2"/>
  </si>
  <si>
    <t>漢字氏名</t>
    <phoneticPr fontId="2"/>
  </si>
  <si>
    <t>001</t>
    <phoneticPr fontId="2"/>
  </si>
  <si>
    <t>フリガナ氏名</t>
    <rPh sb="4" eb="6">
      <t>シメイ</t>
    </rPh>
    <phoneticPr fontId="2"/>
  </si>
  <si>
    <t>&lt;従事&gt;
終了</t>
    <rPh sb="1" eb="3">
      <t>ジュウジ</t>
    </rPh>
    <rPh sb="5" eb="7">
      <t>シュウリョウ</t>
    </rPh>
    <phoneticPr fontId="2"/>
  </si>
  <si>
    <t>湯島　太郎</t>
    <rPh sb="0" eb="2">
      <t>ユシマ</t>
    </rPh>
    <rPh sb="3" eb="5">
      <t>タロウ</t>
    </rPh>
    <phoneticPr fontId="2"/>
  </si>
  <si>
    <t>送付先</t>
    <rPh sb="0" eb="2">
      <t>ソウフ</t>
    </rPh>
    <rPh sb="2" eb="3">
      <t>サキ</t>
    </rPh>
    <phoneticPr fontId="2"/>
  </si>
  <si>
    <t>レジデンス301</t>
    <phoneticPr fontId="2"/>
  </si>
  <si>
    <t>4-1-11</t>
    <phoneticPr fontId="2"/>
  </si>
  <si>
    <t>南山堂ビル5F</t>
    <rPh sb="0" eb="3">
      <t>ナンザンドウ</t>
    </rPh>
    <phoneticPr fontId="2"/>
  </si>
  <si>
    <t>一般社団法人日本ホームヘルス機器協会</t>
    <rPh sb="0" eb="18">
      <t>シャ</t>
    </rPh>
    <phoneticPr fontId="2"/>
  </si>
  <si>
    <t>講習登録室</t>
    <rPh sb="0" eb="2">
      <t>コウシュウ</t>
    </rPh>
    <rPh sb="2" eb="4">
      <t>トウロク</t>
    </rPh>
    <rPh sb="4" eb="5">
      <t>シツ</t>
    </rPh>
    <phoneticPr fontId="2"/>
  </si>
  <si>
    <t>No.</t>
    <phoneticPr fontId="2"/>
  </si>
  <si>
    <t>例</t>
    <rPh sb="0" eb="1">
      <t>レイ</t>
    </rPh>
    <phoneticPr fontId="2"/>
  </si>
  <si>
    <t>協会　花子</t>
    <rPh sb="0" eb="2">
      <t>キョウカイ</t>
    </rPh>
    <rPh sb="3" eb="5">
      <t>ハナコ</t>
    </rPh>
    <phoneticPr fontId="2"/>
  </si>
  <si>
    <t>1-1-1</t>
    <phoneticPr fontId="2"/>
  </si>
  <si>
    <t>2-2-2</t>
    <phoneticPr fontId="2"/>
  </si>
  <si>
    <t>東京都文京区湯島</t>
    <rPh sb="0" eb="8">
      <t>１１３－００３４</t>
    </rPh>
    <phoneticPr fontId="2"/>
  </si>
  <si>
    <t>東京都千代田区霞が関</t>
    <rPh sb="0" eb="10">
      <t>１００－００１３</t>
    </rPh>
    <phoneticPr fontId="2"/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</si>
  <si>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2"/>
  </si>
  <si>
    <t>姓と名　全角スペース空ける</t>
    <rPh sb="0" eb="1">
      <t>セイ</t>
    </rPh>
    <rPh sb="2" eb="3">
      <t>ナ</t>
    </rPh>
    <rPh sb="4" eb="6">
      <t>ゼンカク</t>
    </rPh>
    <rPh sb="10" eb="11">
      <t>ア</t>
    </rPh>
    <phoneticPr fontId="2"/>
  </si>
  <si>
    <t>全角カタカナ</t>
    <rPh sb="0" eb="2">
      <t>ゼンカク</t>
    </rPh>
    <phoneticPr fontId="2"/>
  </si>
  <si>
    <t>1994/2/2又はH6.2.2と入力</t>
    <rPh sb="8" eb="9">
      <t>マタ</t>
    </rPh>
    <rPh sb="17" eb="19">
      <t>ニュウリョク</t>
    </rPh>
    <phoneticPr fontId="2"/>
  </si>
  <si>
    <t>書類送付先
1：勤務先
2：自宅</t>
    <rPh sb="0" eb="2">
      <t>ショルイ</t>
    </rPh>
    <rPh sb="2" eb="5">
      <t>ソウフサキ</t>
    </rPh>
    <rPh sb="8" eb="10">
      <t>キンム</t>
    </rPh>
    <rPh sb="10" eb="11">
      <t>サキ</t>
    </rPh>
    <rPh sb="14" eb="16">
      <t>ジタク</t>
    </rPh>
    <phoneticPr fontId="2"/>
  </si>
  <si>
    <t>自動入力</t>
    <rPh sb="0" eb="2">
      <t>ジドウ</t>
    </rPh>
    <rPh sb="2" eb="4">
      <t>ニュウリョク</t>
    </rPh>
    <phoneticPr fontId="2"/>
  </si>
  <si>
    <t>都道府県　市区町村</t>
    <rPh sb="0" eb="4">
      <t>トドウフケン</t>
    </rPh>
    <rPh sb="5" eb="7">
      <t>シク</t>
    </rPh>
    <rPh sb="7" eb="9">
      <t>チョウソン</t>
    </rPh>
    <phoneticPr fontId="2"/>
  </si>
  <si>
    <t>113-0033</t>
    <phoneticPr fontId="2"/>
  </si>
  <si>
    <t>160-0022</t>
    <phoneticPr fontId="2"/>
  </si>
  <si>
    <t>＜現住所＞
市区町村</t>
    <rPh sb="6" eb="8">
      <t>シク</t>
    </rPh>
    <rPh sb="8" eb="10">
      <t>チョウソン</t>
    </rPh>
    <phoneticPr fontId="2"/>
  </si>
  <si>
    <t>＜現住所＞
番地</t>
    <rPh sb="6" eb="8">
      <t>バンチ</t>
    </rPh>
    <phoneticPr fontId="2"/>
  </si>
  <si>
    <t>＜現住所＞
建物名</t>
    <rPh sb="6" eb="8">
      <t>タテモノ</t>
    </rPh>
    <rPh sb="8" eb="9">
      <t>メイ</t>
    </rPh>
    <phoneticPr fontId="2"/>
  </si>
  <si>
    <t>&lt;自宅住所&gt;
郵便番号</t>
    <rPh sb="1" eb="3">
      <t>ジタク</t>
    </rPh>
    <rPh sb="3" eb="5">
      <t>ジュウショ</t>
    </rPh>
    <phoneticPr fontId="2"/>
  </si>
  <si>
    <t>丁目番地は　
（-）ハイフンで省力可</t>
    <rPh sb="0" eb="2">
      <t>チョウメ</t>
    </rPh>
    <rPh sb="2" eb="4">
      <t>バンチ</t>
    </rPh>
    <rPh sb="15" eb="17">
      <t>ショウリョク</t>
    </rPh>
    <rPh sb="17" eb="18">
      <t>カ</t>
    </rPh>
    <phoneticPr fontId="2"/>
  </si>
  <si>
    <t>あれば建物名、部屋番号記入</t>
    <rPh sb="3" eb="5">
      <t>タテモノ</t>
    </rPh>
    <rPh sb="5" eb="6">
      <t>メイ</t>
    </rPh>
    <rPh sb="7" eb="9">
      <t>ヘヤ</t>
    </rPh>
    <rPh sb="9" eb="11">
      <t>バンゴウ</t>
    </rPh>
    <rPh sb="11" eb="13">
      <t>キニュウ</t>
    </rPh>
    <phoneticPr fontId="2"/>
  </si>
  <si>
    <t>会社名</t>
    <rPh sb="0" eb="3">
      <t>カイシャメイ</t>
    </rPh>
    <phoneticPr fontId="2"/>
  </si>
  <si>
    <t>本郷支店</t>
    <rPh sb="0" eb="2">
      <t>ホンゴウ</t>
    </rPh>
    <rPh sb="2" eb="4">
      <t>シテン</t>
    </rPh>
    <phoneticPr fontId="2"/>
  </si>
  <si>
    <t>支店名や部署名、店舗名等</t>
    <rPh sb="0" eb="3">
      <t>シテンメイ</t>
    </rPh>
    <rPh sb="4" eb="6">
      <t>ブショ</t>
    </rPh>
    <rPh sb="6" eb="7">
      <t>メイ</t>
    </rPh>
    <rPh sb="8" eb="10">
      <t>テンポ</t>
    </rPh>
    <rPh sb="10" eb="11">
      <t>メイ</t>
    </rPh>
    <rPh sb="11" eb="12">
      <t>トウ</t>
    </rPh>
    <phoneticPr fontId="2"/>
  </si>
  <si>
    <t>従事を開始した日
2020/4/1又はR2.4.1と入力ししてください</t>
    <rPh sb="0" eb="2">
      <t>ジュウジ</t>
    </rPh>
    <rPh sb="3" eb="5">
      <t>カイシ</t>
    </rPh>
    <rPh sb="7" eb="8">
      <t>ヒ</t>
    </rPh>
    <rPh sb="17" eb="18">
      <t>マタ</t>
    </rPh>
    <rPh sb="26" eb="28">
      <t>ニュウリョク</t>
    </rPh>
    <phoneticPr fontId="2"/>
  </si>
  <si>
    <t>自動計算されます。直接入力も可</t>
    <rPh sb="0" eb="2">
      <t>ジドウ</t>
    </rPh>
    <rPh sb="2" eb="4">
      <t>ケイサン</t>
    </rPh>
    <rPh sb="9" eb="11">
      <t>チョクセツ</t>
    </rPh>
    <rPh sb="11" eb="13">
      <t>ニュウリョク</t>
    </rPh>
    <rPh sb="14" eb="15">
      <t>カ</t>
    </rPh>
    <phoneticPr fontId="2"/>
  </si>
  <si>
    <t>1高度管理医療機器</t>
  </si>
  <si>
    <t>2特定管理医療機器</t>
  </si>
  <si>
    <t>027</t>
  </si>
  <si>
    <t>日程シートよりコード記入</t>
    <rPh sb="0" eb="2">
      <t>ニッテイ</t>
    </rPh>
    <rPh sb="10" eb="12">
      <t>キニュウ</t>
    </rPh>
    <phoneticPr fontId="2"/>
  </si>
  <si>
    <t>（-）ハイフン省力可</t>
    <rPh sb="7" eb="9">
      <t>ショウリョク</t>
    </rPh>
    <rPh sb="9" eb="10">
      <t>カ</t>
    </rPh>
    <phoneticPr fontId="2"/>
  </si>
  <si>
    <t>丁目番地は　
（-）ハイフン入力可</t>
    <phoneticPr fontId="2"/>
  </si>
  <si>
    <t>開催地</t>
    <rPh sb="0" eb="3">
      <t>カイサイチ</t>
    </rPh>
    <phoneticPr fontId="2"/>
  </si>
  <si>
    <t>013</t>
  </si>
  <si>
    <t>開催日（修了証記載日）</t>
    <rPh sb="0" eb="3">
      <t>カイサイビ</t>
    </rPh>
    <rPh sb="4" eb="7">
      <t>シュウリョウショウ</t>
    </rPh>
    <rPh sb="7" eb="9">
      <t>キサイ</t>
    </rPh>
    <rPh sb="9" eb="10">
      <t>ビ</t>
    </rPh>
    <phoneticPr fontId="2"/>
  </si>
  <si>
    <t>024</t>
  </si>
  <si>
    <t>025</t>
  </si>
  <si>
    <t>026</t>
  </si>
  <si>
    <t>028</t>
  </si>
  <si>
    <t>開催名称</t>
    <rPh sb="0" eb="2">
      <t>カイサイ</t>
    </rPh>
    <rPh sb="2" eb="4">
      <t>メイショウ</t>
    </rPh>
    <phoneticPr fontId="2"/>
  </si>
  <si>
    <t>施設名</t>
    <rPh sb="0" eb="2">
      <t>シセツ</t>
    </rPh>
    <rPh sb="2" eb="3">
      <t>メイ</t>
    </rPh>
    <phoneticPr fontId="2"/>
  </si>
  <si>
    <t>実地開催</t>
    <rPh sb="0" eb="2">
      <t>ジッチ</t>
    </rPh>
    <rPh sb="2" eb="4">
      <t>カイサイ</t>
    </rPh>
    <phoneticPr fontId="2"/>
  </si>
  <si>
    <t>eラーニングによる開催</t>
    <rPh sb="9" eb="11">
      <t>カイサイ</t>
    </rPh>
    <phoneticPr fontId="2"/>
  </si>
  <si>
    <t>020</t>
    <phoneticPr fontId="2"/>
  </si>
  <si>
    <t>受付〆切日</t>
    <rPh sb="0" eb="2">
      <t>ウケツケ</t>
    </rPh>
    <rPh sb="2" eb="4">
      <t>シメキリ</t>
    </rPh>
    <rPh sb="4" eb="5">
      <t>ビ</t>
    </rPh>
    <phoneticPr fontId="2"/>
  </si>
  <si>
    <t>※ご注意※
受付〆切日を過ぎたものにはお申込みいただけません。
日程に余裕を持ってお申込みください。</t>
    <rPh sb="2" eb="4">
      <t>チュウイ</t>
    </rPh>
    <rPh sb="6" eb="8">
      <t>ウケツケ</t>
    </rPh>
    <rPh sb="8" eb="10">
      <t>シメキリ</t>
    </rPh>
    <rPh sb="10" eb="11">
      <t>ビ</t>
    </rPh>
    <rPh sb="12" eb="13">
      <t>ス</t>
    </rPh>
    <rPh sb="20" eb="22">
      <t>モウシコ</t>
    </rPh>
    <rPh sb="33" eb="35">
      <t>ニッテイ</t>
    </rPh>
    <rPh sb="36" eb="38">
      <t>ヨユウ</t>
    </rPh>
    <rPh sb="39" eb="40">
      <t>モ</t>
    </rPh>
    <rPh sb="43" eb="45">
      <t>モウシコ</t>
    </rPh>
    <phoneticPr fontId="2"/>
  </si>
  <si>
    <t>＜勤務先＞郵便番号</t>
    <phoneticPr fontId="2"/>
  </si>
  <si>
    <t>＜勤務先＞
勤務先住所１</t>
    <rPh sb="6" eb="9">
      <t>キンムサキ</t>
    </rPh>
    <phoneticPr fontId="2"/>
  </si>
  <si>
    <t>＜勤務先＞
勤務先住所2</t>
    <rPh sb="6" eb="9">
      <t>キンムサキ</t>
    </rPh>
    <phoneticPr fontId="2"/>
  </si>
  <si>
    <t>＜勤務先＞
勤務先住所3</t>
    <rPh sb="6" eb="9">
      <t>キンムサキ</t>
    </rPh>
    <phoneticPr fontId="2"/>
  </si>
  <si>
    <t>&lt;勤務先&gt;
勤務先名称1</t>
    <rPh sb="9" eb="11">
      <t>メイショウ</t>
    </rPh>
    <phoneticPr fontId="2"/>
  </si>
  <si>
    <t>＜勤務先＞
勤務先名称２</t>
    <rPh sb="6" eb="9">
      <t>キンムサキ</t>
    </rPh>
    <rPh sb="9" eb="11">
      <t>メイショウ</t>
    </rPh>
    <phoneticPr fontId="2"/>
  </si>
  <si>
    <t xml:space="preserve">
＜従事＞
期間
</t>
    <rPh sb="2" eb="4">
      <t>ジュウジ</t>
    </rPh>
    <rPh sb="6" eb="8">
      <t>キカン</t>
    </rPh>
    <phoneticPr fontId="2"/>
  </si>
  <si>
    <t>＜従事＞
医療機器種類</t>
    <rPh sb="1" eb="3">
      <t>ジュウジ</t>
    </rPh>
    <rPh sb="5" eb="7">
      <t>イリョウ</t>
    </rPh>
    <rPh sb="7" eb="9">
      <t>キキ</t>
    </rPh>
    <rPh sb="9" eb="11">
      <t>シュルイ</t>
    </rPh>
    <phoneticPr fontId="2"/>
  </si>
  <si>
    <t>申込データをメール添付にてご送信ください</t>
    <rPh sb="0" eb="2">
      <t>モウシコミ</t>
    </rPh>
    <rPh sb="9" eb="11">
      <t>テンプ</t>
    </rPh>
    <rPh sb="14" eb="16">
      <t>ソウシン</t>
    </rPh>
    <phoneticPr fontId="2"/>
  </si>
  <si>
    <t>ご担当者様にID・PWをExcelにてお知らせいたします。</t>
    <rPh sb="1" eb="4">
      <t>タントウシャ</t>
    </rPh>
    <rPh sb="4" eb="5">
      <t>サマ</t>
    </rPh>
    <rPh sb="20" eb="21">
      <t>シ</t>
    </rPh>
    <phoneticPr fontId="2"/>
  </si>
  <si>
    <t>実地での受講　　送付希望先に受講票等お送り致します。</t>
    <rPh sb="0" eb="2">
      <t>ジッチ</t>
    </rPh>
    <rPh sb="4" eb="6">
      <t>ジュコウ</t>
    </rPh>
    <rPh sb="8" eb="10">
      <t>ソウフ</t>
    </rPh>
    <rPh sb="10" eb="12">
      <t>キボウ</t>
    </rPh>
    <rPh sb="12" eb="13">
      <t>サキ</t>
    </rPh>
    <rPh sb="14" eb="16">
      <t>ジュコウ</t>
    </rPh>
    <rPh sb="16" eb="17">
      <t>ヒョウ</t>
    </rPh>
    <rPh sb="17" eb="18">
      <t>トウ</t>
    </rPh>
    <rPh sb="19" eb="20">
      <t>オク</t>
    </rPh>
    <rPh sb="21" eb="22">
      <t>イタ</t>
    </rPh>
    <phoneticPr fontId="2"/>
  </si>
  <si>
    <t>EL①</t>
    <phoneticPr fontId="1"/>
  </si>
  <si>
    <t>EL②</t>
    <phoneticPr fontId="1"/>
  </si>
  <si>
    <t>EL③</t>
    <phoneticPr fontId="1"/>
  </si>
  <si>
    <t>EL④</t>
    <phoneticPr fontId="1"/>
  </si>
  <si>
    <t>EL⑤</t>
    <phoneticPr fontId="1"/>
  </si>
  <si>
    <t>EL⑥</t>
    <phoneticPr fontId="1"/>
  </si>
  <si>
    <t>EL⑦</t>
    <phoneticPr fontId="1"/>
  </si>
  <si>
    <t>EL⑧</t>
    <phoneticPr fontId="1"/>
  </si>
  <si>
    <t>EL⑨</t>
    <phoneticPr fontId="1"/>
  </si>
  <si>
    <t>～</t>
    <phoneticPr fontId="2"/>
  </si>
  <si>
    <t>開始</t>
    <rPh sb="0" eb="2">
      <t>カイシ</t>
    </rPh>
    <phoneticPr fontId="2"/>
  </si>
  <si>
    <t>手順</t>
    <rPh sb="0" eb="2">
      <t>テジュン</t>
    </rPh>
    <phoneticPr fontId="2"/>
  </si>
  <si>
    <t>①</t>
    <phoneticPr fontId="2"/>
  </si>
  <si>
    <t>従事年数証明書のご用意</t>
    <rPh sb="0" eb="2">
      <t>ジュウジ</t>
    </rPh>
    <rPh sb="2" eb="4">
      <t>ネンスウ</t>
    </rPh>
    <rPh sb="4" eb="7">
      <t>ショウメイショ</t>
    </rPh>
    <rPh sb="9" eb="11">
      <t>ヨウイ</t>
    </rPh>
    <phoneticPr fontId="2"/>
  </si>
  <si>
    <t>②</t>
    <phoneticPr fontId="2"/>
  </si>
  <si>
    <t>申込データの入力</t>
    <rPh sb="0" eb="2">
      <t>モウシコミ</t>
    </rPh>
    <rPh sb="6" eb="8">
      <t>ニュウリョク</t>
    </rPh>
    <phoneticPr fontId="2"/>
  </si>
  <si>
    <t>申込データの送信</t>
    <rPh sb="0" eb="2">
      <t>モウシコミ</t>
    </rPh>
    <rPh sb="6" eb="8">
      <t>ソウシン</t>
    </rPh>
    <phoneticPr fontId="2"/>
  </si>
  <si>
    <t>③</t>
    <phoneticPr fontId="2"/>
  </si>
  <si>
    <t>従事年数証明書の送信</t>
    <rPh sb="0" eb="2">
      <t>ジュウジ</t>
    </rPh>
    <rPh sb="2" eb="4">
      <t>ネンスウ</t>
    </rPh>
    <rPh sb="4" eb="7">
      <t>ショウメイショ</t>
    </rPh>
    <rPh sb="8" eb="10">
      <t>ソウシン</t>
    </rPh>
    <phoneticPr fontId="2"/>
  </si>
  <si>
    <t>④</t>
    <phoneticPr fontId="2"/>
  </si>
  <si>
    <t>⑤</t>
    <phoneticPr fontId="2"/>
  </si>
  <si>
    <t>受講料のお支払い</t>
    <rPh sb="0" eb="2">
      <t>ジュコウ</t>
    </rPh>
    <rPh sb="2" eb="3">
      <t>リョウ</t>
    </rPh>
    <rPh sb="5" eb="7">
      <t>シハラ</t>
    </rPh>
    <phoneticPr fontId="2"/>
  </si>
  <si>
    <t>従事年数証明書送付方法
１
２</t>
    <rPh sb="0" eb="2">
      <t>ジュウジ</t>
    </rPh>
    <rPh sb="2" eb="4">
      <t>ネンスウ</t>
    </rPh>
    <rPh sb="4" eb="7">
      <t>ショウメイショ</t>
    </rPh>
    <rPh sb="7" eb="9">
      <t>ソウフ</t>
    </rPh>
    <rPh sb="9" eb="11">
      <t>ホウホウ</t>
    </rPh>
    <phoneticPr fontId="2"/>
  </si>
  <si>
    <t>送付方法</t>
    <rPh sb="0" eb="2">
      <t>ソウフ</t>
    </rPh>
    <rPh sb="2" eb="4">
      <t>ホウホウ</t>
    </rPh>
    <phoneticPr fontId="2"/>
  </si>
  <si>
    <t>送付方法
1：メール
2：郵送</t>
    <rPh sb="0" eb="2">
      <t>ソウフ</t>
    </rPh>
    <rPh sb="2" eb="4">
      <t>ホウホウ</t>
    </rPh>
    <rPh sb="13" eb="15">
      <t>ユウソウ</t>
    </rPh>
    <phoneticPr fontId="2"/>
  </si>
  <si>
    <t>皆様のご経験や取得されたい資格を確認し、各位従事年数証明書をご用意ください</t>
    <rPh sb="0" eb="2">
      <t>ミナサマ</t>
    </rPh>
    <rPh sb="4" eb="6">
      <t>ケイケン</t>
    </rPh>
    <rPh sb="7" eb="9">
      <t>シュトク</t>
    </rPh>
    <rPh sb="13" eb="15">
      <t>シカク</t>
    </rPh>
    <rPh sb="16" eb="18">
      <t>カクニン</t>
    </rPh>
    <rPh sb="20" eb="22">
      <t>カクイ</t>
    </rPh>
    <rPh sb="22" eb="24">
      <t>ジュウジ</t>
    </rPh>
    <rPh sb="24" eb="26">
      <t>ネンスウ</t>
    </rPh>
    <rPh sb="26" eb="29">
      <t>ショウメイショ</t>
    </rPh>
    <rPh sb="31" eb="33">
      <t>ヨウイ</t>
    </rPh>
    <phoneticPr fontId="2"/>
  </si>
  <si>
    <t>希望日程コード</t>
    <rPh sb="0" eb="2">
      <t>キボウ</t>
    </rPh>
    <rPh sb="2" eb="4">
      <t>ニッテイ</t>
    </rPh>
    <phoneticPr fontId="2"/>
  </si>
  <si>
    <t>希望日程コード欄は本ExcelR6日程シートをご参照ください</t>
    <rPh sb="2" eb="4">
      <t>ニッテイ</t>
    </rPh>
    <phoneticPr fontId="2"/>
  </si>
  <si>
    <t>従事年数証明書送付方法をメール送信か郵送かご選択ください。（基本は皆様同一の方法でご送付ください。）</t>
    <rPh sb="0" eb="2">
      <t>ジュウジ</t>
    </rPh>
    <rPh sb="2" eb="4">
      <t>ネンスウ</t>
    </rPh>
    <rPh sb="4" eb="7">
      <t>ショウメイショ</t>
    </rPh>
    <rPh sb="7" eb="9">
      <t>ソウフ</t>
    </rPh>
    <rPh sb="9" eb="11">
      <t>ホウホウ</t>
    </rPh>
    <rPh sb="15" eb="17">
      <t>ソウシン</t>
    </rPh>
    <rPh sb="18" eb="20">
      <t>ユウソウ</t>
    </rPh>
    <rPh sb="22" eb="24">
      <t>センタク</t>
    </rPh>
    <rPh sb="30" eb="32">
      <t>キホン</t>
    </rPh>
    <rPh sb="33" eb="35">
      <t>ミナサマ</t>
    </rPh>
    <rPh sb="35" eb="37">
      <t>ドウイツ</t>
    </rPh>
    <rPh sb="38" eb="40">
      <t>ホウホウ</t>
    </rPh>
    <rPh sb="42" eb="44">
      <t>ソウフ</t>
    </rPh>
    <phoneticPr fontId="2"/>
  </si>
  <si>
    <t>⑥</t>
    <phoneticPr fontId="2"/>
  </si>
  <si>
    <t>ID・PWのお知らせ</t>
    <rPh sb="7" eb="8">
      <t>シ</t>
    </rPh>
    <phoneticPr fontId="2"/>
  </si>
  <si>
    <t>eラーニング受講　開催近くなりましてから、送付希望先にテキスト及びID・PW通知をご郵送します。</t>
    <rPh sb="6" eb="8">
      <t>ジュコウ</t>
    </rPh>
    <phoneticPr fontId="2"/>
  </si>
  <si>
    <t>・</t>
    <phoneticPr fontId="2"/>
  </si>
  <si>
    <t>⑦</t>
    <phoneticPr fontId="2"/>
  </si>
  <si>
    <t>eラーニング受講</t>
    <rPh sb="6" eb="8">
      <t>ジュコウ</t>
    </rPh>
    <phoneticPr fontId="2"/>
  </si>
  <si>
    <t>eラーニングの方は開催期間になりましたらマイページからログインし、期日までに受講してください。</t>
    <rPh sb="7" eb="8">
      <t>カタ</t>
    </rPh>
    <rPh sb="9" eb="11">
      <t>カイサイ</t>
    </rPh>
    <rPh sb="11" eb="13">
      <t>キカン</t>
    </rPh>
    <rPh sb="33" eb="35">
      <t>キジツ</t>
    </rPh>
    <rPh sb="38" eb="40">
      <t>ジュコウ</t>
    </rPh>
    <phoneticPr fontId="2"/>
  </si>
  <si>
    <t>期日過ぎますとIDPWが無効となり、ログインできません。欠席となりますのでご注意ください。</t>
    <rPh sb="0" eb="2">
      <t>キジツ</t>
    </rPh>
    <rPh sb="2" eb="3">
      <t>ス</t>
    </rPh>
    <rPh sb="12" eb="14">
      <t>ムコウ</t>
    </rPh>
    <rPh sb="28" eb="30">
      <t>ケッセキ</t>
    </rPh>
    <rPh sb="38" eb="40">
      <t>チュウイ</t>
    </rPh>
    <phoneticPr fontId="2"/>
  </si>
  <si>
    <t>修了証</t>
    <rPh sb="0" eb="3">
      <t>シュウリョウショウ</t>
    </rPh>
    <phoneticPr fontId="2"/>
  </si>
  <si>
    <t>⑧</t>
    <phoneticPr fontId="2"/>
  </si>
  <si>
    <t>●団体様のお申込みについて　申込から修了までの流れ</t>
    <rPh sb="1" eb="4">
      <t>ダンタイサマ</t>
    </rPh>
    <rPh sb="6" eb="8">
      <t>モウシコ</t>
    </rPh>
    <rPh sb="14" eb="16">
      <t>モウシコミ</t>
    </rPh>
    <rPh sb="18" eb="20">
      <t>シュウリョウ</t>
    </rPh>
    <rPh sb="23" eb="24">
      <t>ナガ</t>
    </rPh>
    <phoneticPr fontId="2"/>
  </si>
  <si>
    <t>連続した勤務の場合その最終日を記入。期間計算されます。※連続していない場合未記入可</t>
    <rPh sb="0" eb="2">
      <t>レンゾク</t>
    </rPh>
    <rPh sb="4" eb="6">
      <t>キンム</t>
    </rPh>
    <rPh sb="7" eb="9">
      <t>バアイ</t>
    </rPh>
    <rPh sb="11" eb="14">
      <t>サイシュウビ</t>
    </rPh>
    <rPh sb="15" eb="17">
      <t>キニュウ</t>
    </rPh>
    <rPh sb="18" eb="20">
      <t>キカン</t>
    </rPh>
    <rPh sb="20" eb="22">
      <t>ケイサン</t>
    </rPh>
    <rPh sb="28" eb="30">
      <t>レンゾク</t>
    </rPh>
    <rPh sb="35" eb="37">
      <t>バアイ</t>
    </rPh>
    <rPh sb="37" eb="40">
      <t>ミキニュウ</t>
    </rPh>
    <rPh sb="40" eb="41">
      <t>カ</t>
    </rPh>
    <phoneticPr fontId="2"/>
  </si>
  <si>
    <t xml:space="preserve">&lt;申込講習種類&gt;
取得したい資格
</t>
    <rPh sb="3" eb="5">
      <t>コウシュウ</t>
    </rPh>
    <rPh sb="9" eb="11">
      <t>シュトク</t>
    </rPh>
    <rPh sb="14" eb="16">
      <t>シカク</t>
    </rPh>
    <phoneticPr fontId="2"/>
  </si>
  <si>
    <t>資格NO</t>
    <rPh sb="0" eb="2">
      <t>シカク</t>
    </rPh>
    <phoneticPr fontId="2"/>
  </si>
  <si>
    <t>申込講習種類（資格）の番号を記入</t>
    <rPh sb="0" eb="2">
      <t>モウシコミ</t>
    </rPh>
    <rPh sb="2" eb="4">
      <t>コウシュウ</t>
    </rPh>
    <rPh sb="4" eb="6">
      <t>シュルイ</t>
    </rPh>
    <rPh sb="7" eb="9">
      <t>シカク</t>
    </rPh>
    <rPh sb="11" eb="13">
      <t>バンゴウ</t>
    </rPh>
    <rPh sb="14" eb="16">
      <t>キニュウ</t>
    </rPh>
    <phoneticPr fontId="2"/>
  </si>
  <si>
    <t>協会にて書類審査後（通常1～2営業日）、メールにて承認のご連絡、併せてご請求致します。</t>
    <rPh sb="0" eb="2">
      <t>キョウカイ</t>
    </rPh>
    <rPh sb="4" eb="6">
      <t>ショルイ</t>
    </rPh>
    <rPh sb="6" eb="8">
      <t>シンサ</t>
    </rPh>
    <rPh sb="8" eb="9">
      <t>ゴ</t>
    </rPh>
    <rPh sb="10" eb="12">
      <t>ツウジョウ</t>
    </rPh>
    <rPh sb="15" eb="18">
      <t>エイギョウビ</t>
    </rPh>
    <rPh sb="25" eb="27">
      <t>ショウニン</t>
    </rPh>
    <rPh sb="29" eb="31">
      <t>レンラク</t>
    </rPh>
    <rPh sb="32" eb="33">
      <t>アワ</t>
    </rPh>
    <rPh sb="36" eb="38">
      <t>セイキュウ</t>
    </rPh>
    <rPh sb="38" eb="39">
      <t>イタ</t>
    </rPh>
    <phoneticPr fontId="2"/>
  </si>
  <si>
    <t>10日以内当協会指定の銀行口座へご入金ください。（ご入金確認できましたら領収内容記載したメールをお送り致します）</t>
    <rPh sb="26" eb="28">
      <t>ニュウキン</t>
    </rPh>
    <rPh sb="28" eb="30">
      <t>カクニン</t>
    </rPh>
    <rPh sb="36" eb="38">
      <t>リョウシュウ</t>
    </rPh>
    <rPh sb="38" eb="40">
      <t>ナイヨウ</t>
    </rPh>
    <rPh sb="40" eb="42">
      <t>キサイ</t>
    </rPh>
    <rPh sb="49" eb="50">
      <t>オク</t>
    </rPh>
    <rPh sb="51" eb="52">
      <t>イタ</t>
    </rPh>
    <phoneticPr fontId="2"/>
  </si>
  <si>
    <t>入力例に従い必要項目全てご入力ください。</t>
    <rPh sb="0" eb="2">
      <t>ニュウリョク</t>
    </rPh>
    <rPh sb="2" eb="3">
      <t>レイ</t>
    </rPh>
    <rPh sb="4" eb="5">
      <t>シタガ</t>
    </rPh>
    <rPh sb="6" eb="8">
      <t>ヒツヨウ</t>
    </rPh>
    <rPh sb="8" eb="10">
      <t>コウモク</t>
    </rPh>
    <rPh sb="10" eb="11">
      <t>スベ</t>
    </rPh>
    <rPh sb="13" eb="15">
      <t>ニュウリョク</t>
    </rPh>
    <phoneticPr fontId="2"/>
  </si>
  <si>
    <t>従事年証明書に証明写真を貼り、上記選択の通り、スキャンしたPDFデータメール添付、もしくは郵送してください。</t>
    <rPh sb="0" eb="2">
      <t>ジュウジ</t>
    </rPh>
    <rPh sb="2" eb="3">
      <t>ネン</t>
    </rPh>
    <rPh sb="3" eb="5">
      <t>ショウメイ</t>
    </rPh>
    <rPh sb="5" eb="6">
      <t>ショ</t>
    </rPh>
    <rPh sb="7" eb="9">
      <t>ショウメイ</t>
    </rPh>
    <rPh sb="9" eb="11">
      <t>シャシン</t>
    </rPh>
    <rPh sb="12" eb="13">
      <t>ハ</t>
    </rPh>
    <rPh sb="15" eb="17">
      <t>ジョウキ</t>
    </rPh>
    <rPh sb="17" eb="19">
      <t>センタク</t>
    </rPh>
    <rPh sb="20" eb="21">
      <t>トオ</t>
    </rPh>
    <rPh sb="38" eb="40">
      <t>テンプ</t>
    </rPh>
    <rPh sb="45" eb="47">
      <t>ユウソウ</t>
    </rPh>
    <phoneticPr fontId="2"/>
  </si>
  <si>
    <t>（必須）</t>
    <rPh sb="1" eb="3">
      <t>ヒッス</t>
    </rPh>
    <phoneticPr fontId="2"/>
  </si>
  <si>
    <r>
      <t xml:space="preserve">1.高度管理医療機器
2.特定管理医療機器
3.補聴器
4.家庭用電気治療器
5.補聴器及び家庭用電気治療器
</t>
    </r>
    <r>
      <rPr>
        <sz val="9"/>
        <color rgb="FFFF0000"/>
        <rFont val="Meiryo UI"/>
        <family val="3"/>
        <charset val="128"/>
      </rPr>
      <t>自動入力</t>
    </r>
    <rPh sb="2" eb="4">
      <t>コウド</t>
    </rPh>
    <rPh sb="4" eb="6">
      <t>カンリ</t>
    </rPh>
    <rPh sb="6" eb="8">
      <t>イリョウ</t>
    </rPh>
    <rPh sb="8" eb="10">
      <t>キキ</t>
    </rPh>
    <rPh sb="13" eb="15">
      <t>トクテイ</t>
    </rPh>
    <rPh sb="15" eb="17">
      <t>カンリ</t>
    </rPh>
    <rPh sb="17" eb="19">
      <t>イリョウ</t>
    </rPh>
    <rPh sb="19" eb="21">
      <t>キキ</t>
    </rPh>
    <rPh sb="24" eb="27">
      <t>ホチョウキ</t>
    </rPh>
    <rPh sb="30" eb="33">
      <t>カテイヨウ</t>
    </rPh>
    <rPh sb="33" eb="35">
      <t>デンキ</t>
    </rPh>
    <rPh sb="35" eb="38">
      <t>チリョウキ</t>
    </rPh>
    <rPh sb="41" eb="44">
      <t>ホチョウキ</t>
    </rPh>
    <rPh sb="44" eb="45">
      <t>オヨ</t>
    </rPh>
    <rPh sb="46" eb="49">
      <t>カテイヨウ</t>
    </rPh>
    <rPh sb="49" eb="51">
      <t>デンキ</t>
    </rPh>
    <rPh sb="51" eb="54">
      <t>チリョウキ</t>
    </rPh>
    <rPh sb="55" eb="57">
      <t>ジドウ</t>
    </rPh>
    <rPh sb="57" eb="59">
      <t>ニュウリョク</t>
    </rPh>
    <phoneticPr fontId="2"/>
  </si>
  <si>
    <t>生年月日</t>
    <rPh sb="0" eb="4">
      <t>セイネンガッピ</t>
    </rPh>
    <phoneticPr fontId="2"/>
  </si>
  <si>
    <t>東京都文京区本郷</t>
    <rPh sb="0" eb="2">
      <t>トウキョウ</t>
    </rPh>
    <rPh sb="2" eb="3">
      <t>ト</t>
    </rPh>
    <rPh sb="3" eb="6">
      <t>ブンキョウク</t>
    </rPh>
    <rPh sb="6" eb="8">
      <t>ホンゴウ</t>
    </rPh>
    <phoneticPr fontId="2"/>
  </si>
  <si>
    <t>東京都新宿区新宿</t>
    <rPh sb="0" eb="2">
      <t>トウキョウ</t>
    </rPh>
    <rPh sb="2" eb="3">
      <t>ト</t>
    </rPh>
    <rPh sb="3" eb="6">
      <t>シンジュクク</t>
    </rPh>
    <rPh sb="6" eb="8">
      <t>シンジュク</t>
    </rPh>
    <phoneticPr fontId="2"/>
  </si>
  <si>
    <t>株式会社医療機器</t>
    <rPh sb="0" eb="4">
      <t>カブ</t>
    </rPh>
    <rPh sb="4" eb="6">
      <t>イリョウ</t>
    </rPh>
    <rPh sb="6" eb="8">
      <t>キキ</t>
    </rPh>
    <phoneticPr fontId="2"/>
  </si>
  <si>
    <t>担当者様情報</t>
    <rPh sb="0" eb="3">
      <t>タントウシャ</t>
    </rPh>
    <rPh sb="3" eb="4">
      <t>サマ</t>
    </rPh>
    <rPh sb="4" eb="6">
      <t>ジョウホウ</t>
    </rPh>
    <phoneticPr fontId="2"/>
  </si>
  <si>
    <t>氏名（姓）</t>
    <rPh sb="0" eb="2">
      <t>シメイ</t>
    </rPh>
    <rPh sb="3" eb="4">
      <t>セイ</t>
    </rPh>
    <phoneticPr fontId="2"/>
  </si>
  <si>
    <t>氏名（名）</t>
    <rPh sb="0" eb="2">
      <t>シメイ</t>
    </rPh>
    <rPh sb="3" eb="4">
      <t>ナ</t>
    </rPh>
    <phoneticPr fontId="2"/>
  </si>
  <si>
    <t>フリガナ（姓）</t>
    <rPh sb="5" eb="6">
      <t>セイ</t>
    </rPh>
    <phoneticPr fontId="2"/>
  </si>
  <si>
    <t>フリガナ（名）</t>
    <rPh sb="5" eb="6">
      <t>メイ</t>
    </rPh>
    <phoneticPr fontId="2"/>
  </si>
  <si>
    <t>担当者会社名</t>
    <rPh sb="0" eb="3">
      <t>タントウシャ</t>
    </rPh>
    <rPh sb="3" eb="6">
      <t>カイシャメイ</t>
    </rPh>
    <phoneticPr fontId="2"/>
  </si>
  <si>
    <t>必須</t>
    <rPh sb="0" eb="2">
      <t>ヒッス</t>
    </rPh>
    <phoneticPr fontId="2"/>
  </si>
  <si>
    <t>担当者部署名</t>
    <rPh sb="0" eb="3">
      <t>タントウシャ</t>
    </rPh>
    <rPh sb="3" eb="5">
      <t>ブショ</t>
    </rPh>
    <rPh sb="5" eb="6">
      <t>メイ</t>
    </rPh>
    <phoneticPr fontId="2"/>
  </si>
  <si>
    <t>電話番号</t>
    <rPh sb="0" eb="2">
      <t>デンワ</t>
    </rPh>
    <rPh sb="2" eb="4">
      <t>バンゴウ</t>
    </rPh>
    <phoneticPr fontId="2"/>
  </si>
  <si>
    <t>連絡用メールアドレス</t>
    <rPh sb="0" eb="3">
      <t>レンラクヨウ</t>
    </rPh>
    <phoneticPr fontId="2"/>
  </si>
  <si>
    <t>-</t>
    <phoneticPr fontId="2"/>
  </si>
  <si>
    <t>東京①</t>
    <rPh sb="0" eb="2">
      <t>トウキョウ</t>
    </rPh>
    <phoneticPr fontId="1"/>
  </si>
  <si>
    <t>日本教育会館</t>
    <rPh sb="0" eb="2">
      <t>ニホン</t>
    </rPh>
    <rPh sb="2" eb="4">
      <t>キョウイク</t>
    </rPh>
    <rPh sb="4" eb="6">
      <t>カイカン</t>
    </rPh>
    <phoneticPr fontId="1"/>
  </si>
  <si>
    <t>東京②</t>
    <rPh sb="0" eb="2">
      <t>トウキョウ</t>
    </rPh>
    <phoneticPr fontId="1"/>
  </si>
  <si>
    <t>大阪①</t>
    <rPh sb="0" eb="2">
      <t>オオサカ</t>
    </rPh>
    <phoneticPr fontId="1"/>
  </si>
  <si>
    <t>大阪YMCA国際文化センター</t>
    <rPh sb="0" eb="2">
      <t>オオサカ</t>
    </rPh>
    <rPh sb="6" eb="8">
      <t>コクサイ</t>
    </rPh>
    <rPh sb="8" eb="10">
      <t>ブンカ</t>
    </rPh>
    <phoneticPr fontId="1"/>
  </si>
  <si>
    <t>宮城</t>
    <rPh sb="0" eb="2">
      <t>ミヤギ</t>
    </rPh>
    <phoneticPr fontId="1"/>
  </si>
  <si>
    <t>宮城県建設産業会館</t>
    <rPh sb="0" eb="3">
      <t>ミヤギケン</t>
    </rPh>
    <rPh sb="3" eb="5">
      <t>ケンセツ</t>
    </rPh>
    <rPh sb="5" eb="7">
      <t>サンギョウ</t>
    </rPh>
    <rPh sb="7" eb="9">
      <t>カイカン</t>
    </rPh>
    <phoneticPr fontId="1"/>
  </si>
  <si>
    <t>福岡</t>
    <rPh sb="0" eb="2">
      <t>フクオカ</t>
    </rPh>
    <phoneticPr fontId="1"/>
  </si>
  <si>
    <t>福岡商工会議所</t>
    <rPh sb="0" eb="2">
      <t>フクオカ</t>
    </rPh>
    <rPh sb="2" eb="4">
      <t>ショウコウ</t>
    </rPh>
    <rPh sb="4" eb="7">
      <t>カイギショ</t>
    </rPh>
    <phoneticPr fontId="1"/>
  </si>
  <si>
    <t>愛知</t>
    <rPh sb="0" eb="2">
      <t>アイチ</t>
    </rPh>
    <phoneticPr fontId="1"/>
  </si>
  <si>
    <t>名古屋国際センター</t>
    <rPh sb="0" eb="3">
      <t>ナゴヤ</t>
    </rPh>
    <rPh sb="3" eb="5">
      <t>コクサイ</t>
    </rPh>
    <phoneticPr fontId="1"/>
  </si>
  <si>
    <t xml:space="preserve">東京③ </t>
    <rPh sb="0" eb="2">
      <t>トウキョウ</t>
    </rPh>
    <phoneticPr fontId="1"/>
  </si>
  <si>
    <t>北海道</t>
    <rPh sb="0" eb="3">
      <t>ホッカイドウ</t>
    </rPh>
    <phoneticPr fontId="1"/>
  </si>
  <si>
    <t>北海道自治労会館</t>
    <rPh sb="0" eb="3">
      <t>ホッカイドウ</t>
    </rPh>
    <rPh sb="3" eb="8">
      <t>ジチロウカイカン</t>
    </rPh>
    <phoneticPr fontId="1"/>
  </si>
  <si>
    <t xml:space="preserve">東京④ </t>
    <rPh sb="0" eb="2">
      <t>トウキョウ</t>
    </rPh>
    <phoneticPr fontId="1"/>
  </si>
  <si>
    <t>広島</t>
    <rPh sb="0" eb="2">
      <t>ヒロシマ</t>
    </rPh>
    <phoneticPr fontId="1"/>
  </si>
  <si>
    <t>RCC文化センター</t>
    <rPh sb="3" eb="5">
      <t>ブンカ</t>
    </rPh>
    <phoneticPr fontId="1"/>
  </si>
  <si>
    <t>埼玉</t>
    <rPh sb="0" eb="2">
      <t>サイタマ</t>
    </rPh>
    <phoneticPr fontId="2"/>
  </si>
  <si>
    <t>JA共済埼玉ビル</t>
    <rPh sb="2" eb="4">
      <t>キョウサイ</t>
    </rPh>
    <rPh sb="4" eb="6">
      <t>サイタマ</t>
    </rPh>
    <phoneticPr fontId="2"/>
  </si>
  <si>
    <t>大阪②</t>
    <rPh sb="0" eb="2">
      <t>オオサカ</t>
    </rPh>
    <phoneticPr fontId="1"/>
  </si>
  <si>
    <t>東京⑤</t>
    <rPh sb="0" eb="2">
      <t>トウキョウ</t>
    </rPh>
    <phoneticPr fontId="1"/>
  </si>
  <si>
    <t>029</t>
    <phoneticPr fontId="2"/>
  </si>
  <si>
    <t>終了</t>
    <rPh sb="0" eb="2">
      <t>シュウリョウ</t>
    </rPh>
    <phoneticPr fontId="2"/>
  </si>
  <si>
    <t>EL⑩</t>
    <phoneticPr fontId="2"/>
  </si>
  <si>
    <t>取扱いのある医療機器のをプルダウン選択
番号入力でも可
（上位のもの1つ選択）</t>
    <rPh sb="0" eb="2">
      <t>トリアツカ</t>
    </rPh>
    <rPh sb="6" eb="8">
      <t>イリョウ</t>
    </rPh>
    <rPh sb="8" eb="10">
      <t>キキ</t>
    </rPh>
    <rPh sb="17" eb="19">
      <t>センタク</t>
    </rPh>
    <rPh sb="20" eb="22">
      <t>バンゴウ</t>
    </rPh>
    <rPh sb="22" eb="24">
      <t>ニュウリョク</t>
    </rPh>
    <rPh sb="26" eb="27">
      <t>カ</t>
    </rPh>
    <rPh sb="29" eb="31">
      <t>ジョウイ</t>
    </rPh>
    <rPh sb="36" eb="38">
      <t>センタク</t>
    </rPh>
    <phoneticPr fontId="2"/>
  </si>
  <si>
    <t>合否の判定後、eラーニング受講の方は修了証ダウンロード（即日可）、実地での受講の方は開催日　より1週間～10日程度でご郵送致します。</t>
    <rPh sb="0" eb="2">
      <t>ゴウヒ</t>
    </rPh>
    <rPh sb="3" eb="5">
      <t>ハンテイ</t>
    </rPh>
    <rPh sb="5" eb="6">
      <t>ゴ</t>
    </rPh>
    <rPh sb="13" eb="15">
      <t>ジュコウ</t>
    </rPh>
    <rPh sb="16" eb="17">
      <t>カタ</t>
    </rPh>
    <rPh sb="18" eb="21">
      <t>シュウリョウショウ</t>
    </rPh>
    <rPh sb="28" eb="30">
      <t>ソクジツ</t>
    </rPh>
    <rPh sb="30" eb="31">
      <t>カ</t>
    </rPh>
    <rPh sb="33" eb="35">
      <t>ジッチ</t>
    </rPh>
    <rPh sb="37" eb="39">
      <t>ジュコウ</t>
    </rPh>
    <rPh sb="40" eb="41">
      <t>カタ</t>
    </rPh>
    <rPh sb="42" eb="44">
      <t>カイサイ</t>
    </rPh>
    <rPh sb="44" eb="45">
      <t>ビ</t>
    </rPh>
    <rPh sb="49" eb="51">
      <t>シュウカン</t>
    </rPh>
    <rPh sb="54" eb="55">
      <t>ニチ</t>
    </rPh>
    <rPh sb="55" eb="57">
      <t>テイド</t>
    </rPh>
    <rPh sb="59" eb="61">
      <t>ユウソウ</t>
    </rPh>
    <rPh sb="61" eb="62">
      <t>イタ</t>
    </rPh>
    <phoneticPr fontId="2"/>
  </si>
  <si>
    <t>DVDによる開催</t>
    <rPh sb="6" eb="8">
      <t>カイサイ</t>
    </rPh>
    <phoneticPr fontId="2"/>
  </si>
  <si>
    <t>030</t>
    <phoneticPr fontId="2"/>
  </si>
  <si>
    <t>DVD</t>
    <phoneticPr fontId="1"/>
  </si>
  <si>
    <t>10月期 DVD</t>
    <rPh sb="3" eb="4">
      <t>キ</t>
    </rPh>
    <phoneticPr fontId="1"/>
  </si>
  <si>
    <t>4月期 eラーニング</t>
    <phoneticPr fontId="1"/>
  </si>
  <si>
    <t>5月期 eラーニング</t>
    <rPh sb="2" eb="3">
      <t>キ</t>
    </rPh>
    <phoneticPr fontId="1"/>
  </si>
  <si>
    <t>6月期 eラーニング</t>
    <rPh sb="2" eb="3">
      <t>キ</t>
    </rPh>
    <phoneticPr fontId="1"/>
  </si>
  <si>
    <t>7月期 eラーニング</t>
    <rPh sb="2" eb="3">
      <t>キ</t>
    </rPh>
    <phoneticPr fontId="1"/>
  </si>
  <si>
    <t>8月期 eラーニング</t>
    <rPh sb="2" eb="3">
      <t>キ</t>
    </rPh>
    <phoneticPr fontId="1"/>
  </si>
  <si>
    <t>9月期 eラーニング</t>
    <rPh sb="2" eb="3">
      <t>キ</t>
    </rPh>
    <phoneticPr fontId="1"/>
  </si>
  <si>
    <t>10月期 eラーニング</t>
    <rPh sb="3" eb="4">
      <t>キ</t>
    </rPh>
    <phoneticPr fontId="1"/>
  </si>
  <si>
    <t>11月期 eラーニング</t>
    <rPh sb="3" eb="4">
      <t>キ</t>
    </rPh>
    <phoneticPr fontId="1"/>
  </si>
  <si>
    <t>1月期 eラーニング</t>
    <rPh sb="2" eb="3">
      <t>キ</t>
    </rPh>
    <phoneticPr fontId="1"/>
  </si>
  <si>
    <t>2月期 eラーニング</t>
    <rPh sb="2" eb="3">
      <t>キ</t>
    </rPh>
    <phoneticPr fontId="1"/>
  </si>
  <si>
    <t>014</t>
  </si>
  <si>
    <t>大阪③</t>
    <rPh sb="0" eb="2">
      <t>オオサカ</t>
    </rPh>
    <phoneticPr fontId="1"/>
  </si>
  <si>
    <t>015</t>
  </si>
  <si>
    <t>東京⑥</t>
    <rPh sb="0" eb="2">
      <t>トウキョウ</t>
    </rPh>
    <phoneticPr fontId="1"/>
  </si>
  <si>
    <t>016</t>
  </si>
  <si>
    <t>東京⑦</t>
    <rPh sb="0" eb="2">
      <t>トウキョウ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</si>
</sst>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\ &quot;年&quot;"/>
    <numFmt numFmtId="178" formatCode="[$-411]ggge&quot;年&quot;m&quot;月&quot;d&quot;日&quot;\(aaa\)"/>
    <numFmt numFmtId="179" formatCode="[&lt;=999]000;[&lt;=9999]000\-00;000\-0000"/>
  </numFmts>
  <fonts count="34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教科書体"/>
      <family val="1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0"/>
      <color rgb="FF424242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indexed="12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0"/>
      <color rgb="FF424242"/>
      <name val="Segoe UI Symbol"/>
      <family val="3"/>
    </font>
    <font>
      <b/>
      <sz val="9"/>
      <color theme="0"/>
      <name val="Meiryo UI"/>
      <family val="3"/>
      <charset val="128"/>
    </font>
    <font>
      <sz val="8"/>
      <color indexed="81"/>
      <name val="ＭＳ Ｐゴシック"/>
      <family val="3"/>
      <charset val="128"/>
    </font>
    <font>
      <sz val="14"/>
      <color theme="1"/>
      <name val="Meiryo UI"/>
      <family val="3"/>
      <charset val="128"/>
    </font>
    <font>
      <sz val="12"/>
      <color theme="1" tint="0.14999847407452621"/>
      <name val="Meiryo UI"/>
      <family val="3"/>
      <charset val="128"/>
    </font>
    <font>
      <sz val="22"/>
      <color theme="1" tint="0.14999847407452621"/>
      <name val="MS UI Gothic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22"/>
      <name val="ＭＳ Ｐゴシック"/>
      <family val="3"/>
      <charset val="128"/>
    </font>
    <font>
      <sz val="16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18"/>
      <name val="BIZ UDPゴシック"/>
      <family val="3"/>
      <charset val="128"/>
    </font>
    <font>
      <sz val="10"/>
      <color rgb="FFFF0000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thick">
        <color indexed="23"/>
      </left>
      <right style="thin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/>
      <diagonal/>
    </border>
    <border>
      <left style="thin">
        <color indexed="23"/>
      </left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hair">
        <color indexed="23"/>
      </right>
      <top style="thick">
        <color indexed="23"/>
      </top>
      <bottom/>
      <diagonal/>
    </border>
    <border>
      <left style="thick">
        <color indexed="23"/>
      </left>
      <right style="hair">
        <color indexed="23"/>
      </right>
      <top style="thick">
        <color indexed="23"/>
      </top>
      <bottom/>
      <diagonal/>
    </border>
    <border>
      <left style="hair">
        <color indexed="23"/>
      </left>
      <right style="hair">
        <color indexed="23"/>
      </right>
      <top style="thick">
        <color indexed="23"/>
      </top>
      <bottom/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 style="hair">
        <color indexed="23"/>
      </right>
      <top style="thick">
        <color indexed="23"/>
      </top>
      <bottom/>
      <diagonal/>
    </border>
    <border>
      <left/>
      <right/>
      <top/>
      <bottom style="hair">
        <color indexed="23"/>
      </bottom>
      <diagonal/>
    </border>
    <border>
      <left style="thick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thick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ck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ck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medium">
        <color indexed="23"/>
      </bottom>
      <diagonal/>
    </border>
    <border>
      <left style="thick">
        <color indexed="23"/>
      </left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 style="thick">
        <color indexed="23"/>
      </right>
      <top/>
      <bottom style="medium">
        <color indexed="23"/>
      </bottom>
      <diagonal/>
    </border>
    <border>
      <left style="thick">
        <color indexed="23"/>
      </left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thick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thick">
        <color indexed="23"/>
      </right>
      <top/>
      <bottom/>
      <diagonal/>
    </border>
    <border>
      <left style="thick">
        <color indexed="23"/>
      </left>
      <right/>
      <top/>
      <bottom/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/>
      <top/>
      <bottom/>
      <diagonal/>
    </border>
    <border>
      <left style="thick">
        <color indexed="23"/>
      </left>
      <right style="thick">
        <color indexed="23"/>
      </right>
      <top style="medium">
        <color indexed="23"/>
      </top>
      <bottom/>
      <diagonal/>
    </border>
    <border>
      <left style="hair">
        <color indexed="23"/>
      </left>
      <right/>
      <top style="medium">
        <color indexed="23"/>
      </top>
      <bottom/>
      <diagonal/>
    </border>
    <border>
      <left style="thick">
        <color indexed="23"/>
      </left>
      <right/>
      <top style="medium">
        <color indexed="23"/>
      </top>
      <bottom/>
      <diagonal/>
    </border>
    <border>
      <left style="hair">
        <color indexed="23"/>
      </left>
      <right/>
      <top/>
      <bottom style="medium">
        <color indexed="23"/>
      </bottom>
      <diagonal/>
    </border>
    <border>
      <left style="hair">
        <color indexed="23"/>
      </left>
      <right/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thin">
        <color indexed="64"/>
      </top>
      <bottom style="hair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203">
    <xf numFmtId="0" fontId="0" fillId="0" borderId="0" xfId="0"/>
    <xf numFmtId="0" fontId="4" fillId="0" borderId="0" xfId="1" applyFo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3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10" borderId="0" xfId="0" applyFont="1" applyFill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/>
    </xf>
    <xf numFmtId="0" fontId="6" fillId="11" borderId="10" xfId="0" applyFont="1" applyFill="1" applyBorder="1" applyAlignment="1">
      <alignment vertical="center"/>
    </xf>
    <xf numFmtId="0" fontId="7" fillId="11" borderId="11" xfId="0" applyFont="1" applyFill="1" applyBorder="1" applyAlignment="1">
      <alignment vertical="center"/>
    </xf>
    <xf numFmtId="0" fontId="7" fillId="11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 applyProtection="1">
      <alignment horizontal="center" vertical="center"/>
      <protection locked="0"/>
    </xf>
    <xf numFmtId="49" fontId="7" fillId="11" borderId="10" xfId="0" applyNumberFormat="1" applyFont="1" applyFill="1" applyBorder="1" applyAlignment="1">
      <alignment horizontal="center" vertical="center"/>
    </xf>
    <xf numFmtId="49" fontId="7" fillId="11" borderId="11" xfId="0" applyNumberFormat="1" applyFont="1" applyFill="1" applyBorder="1" applyAlignment="1">
      <alignment vertical="center"/>
    </xf>
    <xf numFmtId="0" fontId="7" fillId="11" borderId="10" xfId="0" applyFont="1" applyFill="1" applyBorder="1" applyAlignment="1">
      <alignment vertical="center"/>
    </xf>
    <xf numFmtId="176" fontId="7" fillId="11" borderId="10" xfId="0" applyNumberFormat="1" applyFont="1" applyFill="1" applyBorder="1" applyAlignment="1">
      <alignment vertical="center"/>
    </xf>
    <xf numFmtId="0" fontId="7" fillId="11" borderId="11" xfId="0" applyFont="1" applyFill="1" applyBorder="1" applyAlignment="1">
      <alignment horizontal="left" vertical="center"/>
    </xf>
    <xf numFmtId="0" fontId="0" fillId="11" borderId="13" xfId="0" applyFill="1" applyBorder="1" applyAlignment="1">
      <alignment horizontal="center" vertical="center"/>
    </xf>
    <xf numFmtId="0" fontId="6" fillId="11" borderId="14" xfId="0" applyFont="1" applyFill="1" applyBorder="1" applyAlignment="1">
      <alignment vertical="center"/>
    </xf>
    <xf numFmtId="0" fontId="7" fillId="11" borderId="15" xfId="0" applyFont="1" applyFill="1" applyBorder="1" applyAlignment="1">
      <alignment vertical="center"/>
    </xf>
    <xf numFmtId="0" fontId="7" fillId="11" borderId="14" xfId="0" applyFont="1" applyFill="1" applyBorder="1" applyAlignment="1">
      <alignment horizontal="center" vertical="center"/>
    </xf>
    <xf numFmtId="0" fontId="7" fillId="11" borderId="14" xfId="0" applyFont="1" applyFill="1" applyBorder="1" applyAlignment="1" applyProtection="1">
      <alignment horizontal="center" vertical="center"/>
      <protection locked="0"/>
    </xf>
    <xf numFmtId="49" fontId="7" fillId="11" borderId="14" xfId="0" applyNumberFormat="1" applyFont="1" applyFill="1" applyBorder="1" applyAlignment="1">
      <alignment horizontal="center" vertical="center"/>
    </xf>
    <xf numFmtId="49" fontId="7" fillId="11" borderId="15" xfId="0" applyNumberFormat="1" applyFont="1" applyFill="1" applyBorder="1" applyAlignment="1">
      <alignment vertical="center"/>
    </xf>
    <xf numFmtId="0" fontId="7" fillId="11" borderId="14" xfId="0" applyFont="1" applyFill="1" applyBorder="1" applyAlignment="1">
      <alignment vertical="center"/>
    </xf>
    <xf numFmtId="176" fontId="7" fillId="11" borderId="14" xfId="0" applyNumberFormat="1" applyFont="1" applyFill="1" applyBorder="1" applyAlignment="1">
      <alignment vertical="center"/>
    </xf>
    <xf numFmtId="0" fontId="7" fillId="11" borderId="15" xfId="0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7" fillId="8" borderId="14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5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49" fontId="7" fillId="0" borderId="19" xfId="0" applyNumberFormat="1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14" fillId="0" borderId="19" xfId="0" applyFont="1" applyBorder="1" applyAlignment="1">
      <alignment horizontal="left" vertical="center" wrapText="1"/>
    </xf>
    <xf numFmtId="57" fontId="14" fillId="0" borderId="20" xfId="0" applyNumberFormat="1" applyFont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/>
    </xf>
    <xf numFmtId="0" fontId="7" fillId="11" borderId="15" xfId="0" applyFont="1" applyFill="1" applyBorder="1" applyAlignment="1">
      <alignment horizontal="center" vertical="center"/>
    </xf>
    <xf numFmtId="0" fontId="11" fillId="10" borderId="7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79" fontId="14" fillId="0" borderId="18" xfId="0" applyNumberFormat="1" applyFont="1" applyBorder="1" applyAlignment="1">
      <alignment horizontal="center" vertical="center" wrapText="1"/>
    </xf>
    <xf numFmtId="179" fontId="7" fillId="11" borderId="10" xfId="0" applyNumberFormat="1" applyFont="1" applyFill="1" applyBorder="1" applyAlignment="1">
      <alignment horizontal="center" vertical="center"/>
    </xf>
    <xf numFmtId="179" fontId="7" fillId="11" borderId="14" xfId="0" applyNumberFormat="1" applyFont="1" applyFill="1" applyBorder="1" applyAlignment="1">
      <alignment horizontal="center" vertical="center"/>
    </xf>
    <xf numFmtId="179" fontId="17" fillId="9" borderId="1" xfId="0" applyNumberFormat="1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49" fontId="17" fillId="9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79" fontId="10" fillId="8" borderId="2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49" fontId="10" fillId="8" borderId="2" xfId="0" applyNumberFormat="1" applyFont="1" applyFill="1" applyBorder="1" applyAlignment="1">
      <alignment horizontal="center" vertical="center" wrapText="1"/>
    </xf>
    <xf numFmtId="176" fontId="10" fillId="6" borderId="1" xfId="0" applyNumberFormat="1" applyFont="1" applyFill="1" applyBorder="1" applyAlignment="1">
      <alignment horizontal="center" vertical="center" wrapText="1"/>
    </xf>
    <xf numFmtId="177" fontId="10" fillId="6" borderId="4" xfId="0" applyNumberFormat="1" applyFont="1" applyFill="1" applyBorder="1" applyAlignment="1">
      <alignment horizontal="center" vertical="center" wrapText="1"/>
    </xf>
    <xf numFmtId="177" fontId="10" fillId="6" borderId="8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178" fontId="6" fillId="0" borderId="24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8" fontId="6" fillId="0" borderId="26" xfId="0" applyNumberFormat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2" xfId="1" applyFont="1" applyBorder="1">
      <alignment vertical="center"/>
    </xf>
    <xf numFmtId="0" fontId="6" fillId="0" borderId="23" xfId="1" applyFont="1" applyBorder="1">
      <alignment vertical="center"/>
    </xf>
    <xf numFmtId="178" fontId="20" fillId="8" borderId="28" xfId="0" applyNumberFormat="1" applyFont="1" applyFill="1" applyBorder="1" applyAlignment="1">
      <alignment horizontal="center" vertical="center"/>
    </xf>
    <xf numFmtId="178" fontId="20" fillId="8" borderId="29" xfId="0" applyNumberFormat="1" applyFont="1" applyFill="1" applyBorder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178" fontId="6" fillId="0" borderId="27" xfId="0" applyNumberFormat="1" applyFont="1" applyBorder="1" applyAlignment="1">
      <alignment horizontal="center" vertical="center"/>
    </xf>
    <xf numFmtId="178" fontId="6" fillId="8" borderId="28" xfId="0" applyNumberFormat="1" applyFont="1" applyFill="1" applyBorder="1" applyAlignment="1">
      <alignment horizontal="center" vertical="center"/>
    </xf>
    <xf numFmtId="178" fontId="6" fillId="8" borderId="29" xfId="0" applyNumberFormat="1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78" fontId="19" fillId="0" borderId="32" xfId="0" applyNumberFormat="1" applyFont="1" applyBorder="1" applyAlignment="1">
      <alignment horizontal="center" vertical="center"/>
    </xf>
    <xf numFmtId="178" fontId="19" fillId="8" borderId="33" xfId="0" applyNumberFormat="1" applyFont="1" applyFill="1" applyBorder="1" applyAlignment="1">
      <alignment horizontal="center" vertical="center"/>
    </xf>
    <xf numFmtId="178" fontId="19" fillId="0" borderId="31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49" fontId="24" fillId="0" borderId="21" xfId="0" applyNumberFormat="1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>
      <alignment horizontal="center" vertical="center" wrapText="1"/>
    </xf>
    <xf numFmtId="0" fontId="25" fillId="14" borderId="5" xfId="0" applyFont="1" applyFill="1" applyBorder="1" applyAlignment="1">
      <alignment horizontal="center" vertical="center" wrapText="1"/>
    </xf>
    <xf numFmtId="0" fontId="25" fillId="14" borderId="7" xfId="0" applyFont="1" applyFill="1" applyBorder="1" applyAlignment="1">
      <alignment horizontal="center" vertical="center" wrapText="1"/>
    </xf>
    <xf numFmtId="0" fontId="23" fillId="15" borderId="0" xfId="0" applyFont="1" applyFill="1" applyAlignment="1">
      <alignment horizontal="center" vertical="center"/>
    </xf>
    <xf numFmtId="0" fontId="22" fillId="15" borderId="0" xfId="0" applyFont="1" applyFill="1" applyAlignment="1">
      <alignment horizontal="center" vertical="center"/>
    </xf>
    <xf numFmtId="0" fontId="23" fillId="15" borderId="0" xfId="0" applyFont="1" applyFill="1" applyAlignment="1">
      <alignment vertical="center"/>
    </xf>
    <xf numFmtId="0" fontId="7" fillId="15" borderId="0" xfId="0" applyFont="1" applyFill="1"/>
    <xf numFmtId="0" fontId="23" fillId="15" borderId="0" xfId="0" applyFont="1" applyFill="1"/>
    <xf numFmtId="0" fontId="0" fillId="15" borderId="0" xfId="0" applyFill="1"/>
    <xf numFmtId="0" fontId="27" fillId="15" borderId="0" xfId="0" applyFont="1" applyFill="1" applyAlignment="1">
      <alignment vertical="center"/>
    </xf>
    <xf numFmtId="0" fontId="28" fillId="0" borderId="0" xfId="0" applyFont="1"/>
    <xf numFmtId="0" fontId="24" fillId="0" borderId="34" xfId="0" applyFont="1" applyBorder="1" applyAlignment="1">
      <alignment horizontal="center" vertical="center" wrapText="1"/>
    </xf>
    <xf numFmtId="49" fontId="24" fillId="0" borderId="37" xfId="0" applyNumberFormat="1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>
      <alignment vertical="center" wrapText="1"/>
    </xf>
    <xf numFmtId="0" fontId="14" fillId="0" borderId="35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179" fontId="24" fillId="0" borderId="34" xfId="0" applyNumberFormat="1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49" fontId="30" fillId="0" borderId="35" xfId="0" applyNumberFormat="1" applyFont="1" applyBorder="1" applyAlignment="1">
      <alignment horizontal="center" vertical="center" wrapText="1"/>
    </xf>
    <xf numFmtId="0" fontId="30" fillId="0" borderId="34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11" borderId="44" xfId="0" applyFont="1" applyFill="1" applyBorder="1" applyAlignment="1">
      <alignment vertical="center"/>
    </xf>
    <xf numFmtId="0" fontId="7" fillId="11" borderId="45" xfId="0" applyFont="1" applyFill="1" applyBorder="1" applyAlignment="1">
      <alignment vertical="center"/>
    </xf>
    <xf numFmtId="176" fontId="15" fillId="0" borderId="18" xfId="0" applyNumberFormat="1" applyFont="1" applyBorder="1" applyAlignment="1">
      <alignment vertical="center" wrapText="1"/>
    </xf>
    <xf numFmtId="176" fontId="15" fillId="0" borderId="19" xfId="0" applyNumberFormat="1" applyFont="1" applyBorder="1" applyAlignment="1">
      <alignment vertical="center" wrapText="1"/>
    </xf>
    <xf numFmtId="57" fontId="14" fillId="0" borderId="19" xfId="0" applyNumberFormat="1" applyFont="1" applyBorder="1" applyAlignment="1">
      <alignment horizontal="center" vertical="center" wrapText="1"/>
    </xf>
    <xf numFmtId="57" fontId="14" fillId="0" borderId="19" xfId="0" applyNumberFormat="1" applyFont="1" applyBorder="1" applyAlignment="1">
      <alignment vertical="center" wrapText="1"/>
    </xf>
    <xf numFmtId="176" fontId="7" fillId="11" borderId="11" xfId="0" applyNumberFormat="1" applyFont="1" applyFill="1" applyBorder="1" applyAlignment="1">
      <alignment vertical="center"/>
    </xf>
    <xf numFmtId="0" fontId="7" fillId="11" borderId="12" xfId="0" applyFont="1" applyFill="1" applyBorder="1" applyAlignment="1">
      <alignment horizontal="left" vertical="center"/>
    </xf>
    <xf numFmtId="176" fontId="7" fillId="11" borderId="15" xfId="0" applyNumberFormat="1" applyFont="1" applyFill="1" applyBorder="1" applyAlignment="1">
      <alignment vertical="center"/>
    </xf>
    <xf numFmtId="0" fontId="7" fillId="11" borderId="16" xfId="0" applyFont="1" applyFill="1" applyBorder="1" applyAlignment="1">
      <alignment horizontal="left" vertical="center"/>
    </xf>
    <xf numFmtId="176" fontId="29" fillId="0" borderId="34" xfId="0" applyNumberFormat="1" applyFont="1" applyBorder="1" applyAlignment="1">
      <alignment vertical="center" wrapText="1"/>
    </xf>
    <xf numFmtId="176" fontId="29" fillId="0" borderId="35" xfId="0" applyNumberFormat="1" applyFont="1" applyBorder="1" applyAlignment="1">
      <alignment vertical="center" wrapText="1"/>
    </xf>
    <xf numFmtId="57" fontId="24" fillId="0" borderId="35" xfId="0" applyNumberFormat="1" applyFont="1" applyBorder="1" applyAlignment="1">
      <alignment horizontal="center" vertical="center" wrapText="1"/>
    </xf>
    <xf numFmtId="57" fontId="24" fillId="0" borderId="35" xfId="0" applyNumberFormat="1" applyFont="1" applyBorder="1" applyAlignment="1">
      <alignment vertical="center" wrapText="1"/>
    </xf>
    <xf numFmtId="57" fontId="24" fillId="0" borderId="36" xfId="0" applyNumberFormat="1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/>
    </xf>
    <xf numFmtId="176" fontId="11" fillId="10" borderId="3" xfId="0" applyNumberFormat="1" applyFont="1" applyFill="1" applyBorder="1" applyAlignment="1">
      <alignment horizontal="center" vertical="center"/>
    </xf>
    <xf numFmtId="176" fontId="14" fillId="0" borderId="20" xfId="0" applyNumberFormat="1" applyFont="1" applyBorder="1" applyAlignment="1">
      <alignment vertical="center" wrapText="1"/>
    </xf>
    <xf numFmtId="176" fontId="24" fillId="0" borderId="41" xfId="0" applyNumberFormat="1" applyFont="1" applyBorder="1" applyAlignment="1">
      <alignment horizontal="center" vertical="center"/>
    </xf>
    <xf numFmtId="176" fontId="7" fillId="11" borderId="12" xfId="0" applyNumberFormat="1" applyFont="1" applyFill="1" applyBorder="1" applyAlignment="1">
      <alignment vertical="center"/>
    </xf>
    <xf numFmtId="176" fontId="7" fillId="11" borderId="16" xfId="0" applyNumberFormat="1" applyFont="1" applyFill="1" applyBorder="1" applyAlignment="1">
      <alignment vertical="center"/>
    </xf>
    <xf numFmtId="0" fontId="6" fillId="0" borderId="14" xfId="0" applyFont="1" applyBorder="1" applyAlignment="1" applyProtection="1">
      <alignment vertical="center"/>
      <protection locked="0"/>
    </xf>
    <xf numFmtId="0" fontId="7" fillId="4" borderId="15" xfId="0" applyFont="1" applyFill="1" applyBorder="1" applyAlignment="1" applyProtection="1">
      <alignment vertical="center"/>
      <protection locked="0"/>
    </xf>
    <xf numFmtId="176" fontId="7" fillId="0" borderId="16" xfId="0" applyNumberFormat="1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179" fontId="7" fillId="5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49" fontId="7" fillId="0" borderId="15" xfId="0" applyNumberFormat="1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45" xfId="0" applyFont="1" applyBorder="1" applyAlignment="1" applyProtection="1">
      <alignment vertical="center"/>
      <protection locked="0"/>
    </xf>
    <xf numFmtId="176" fontId="7" fillId="0" borderId="14" xfId="0" applyNumberFormat="1" applyFont="1" applyBorder="1" applyAlignment="1" applyProtection="1">
      <alignment vertical="center"/>
      <protection locked="0"/>
    </xf>
    <xf numFmtId="176" fontId="7" fillId="0" borderId="15" xfId="0" applyNumberFormat="1" applyFont="1" applyBorder="1" applyAlignment="1" applyProtection="1">
      <alignment vertical="center"/>
      <protection locked="0"/>
    </xf>
    <xf numFmtId="0" fontId="8" fillId="11" borderId="15" xfId="0" applyFont="1" applyFill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0" fillId="4" borderId="15" xfId="0" applyFill="1" applyBorder="1" applyAlignment="1" applyProtection="1">
      <alignment vertical="center"/>
      <protection locked="0"/>
    </xf>
    <xf numFmtId="176" fontId="0" fillId="0" borderId="16" xfId="0" applyNumberFormat="1" applyBorder="1" applyAlignment="1" applyProtection="1">
      <alignment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179" fontId="0" fillId="5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49" fontId="0" fillId="0" borderId="15" xfId="0" applyNumberForma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176" fontId="0" fillId="0" borderId="14" xfId="0" applyNumberFormat="1" applyBorder="1" applyAlignment="1" applyProtection="1">
      <alignment vertical="center"/>
      <protection locked="0"/>
    </xf>
    <xf numFmtId="176" fontId="0" fillId="0" borderId="15" xfId="0" applyNumberFormat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3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33" fillId="0" borderId="0" xfId="0" applyFont="1" applyAlignment="1">
      <alignment horizontal="center" vertical="center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49" fontId="0" fillId="0" borderId="46" xfId="0" applyNumberForma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178" fontId="6" fillId="0" borderId="51" xfId="0" applyNumberFormat="1" applyFont="1" applyBorder="1" applyAlignment="1">
      <alignment horizontal="center" vertical="center"/>
    </xf>
    <xf numFmtId="178" fontId="19" fillId="0" borderId="52" xfId="0" applyNumberFormat="1" applyFont="1" applyBorder="1" applyAlignment="1">
      <alignment horizontal="center" vertical="center"/>
    </xf>
    <xf numFmtId="178" fontId="6" fillId="0" borderId="53" xfId="0" applyNumberFormat="1" applyFont="1" applyBorder="1" applyAlignment="1">
      <alignment horizontal="center" vertical="center"/>
    </xf>
    <xf numFmtId="49" fontId="6" fillId="0" borderId="54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vertical="center"/>
    </xf>
    <xf numFmtId="178" fontId="6" fillId="0" borderId="54" xfId="0" applyNumberFormat="1" applyFont="1" applyBorder="1" applyAlignment="1">
      <alignment horizontal="center" vertical="center"/>
    </xf>
    <xf numFmtId="178" fontId="6" fillId="0" borderId="22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19" fillId="12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9" fillId="16" borderId="0" xfId="0" applyFont="1" applyFill="1" applyAlignment="1">
      <alignment horizontal="center" vertical="center"/>
    </xf>
    <xf numFmtId="0" fontId="21" fillId="13" borderId="0" xfId="1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</cellXfs>
  <cellStyles count="2">
    <cellStyle name="標準" xfId="0" builtinId="0"/>
    <cellStyle name="標準_K31東京入力済" xfId="1" xr:uid="{00000000-0005-0000-0000-000001000000}"/>
  </cellStyles>
  <dxfs count="51"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CCFFCC"/>
      <color rgb="FFCCFF33"/>
      <color rgb="FF99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B557-2C11-4C20-A0F9-8B7B31D280CD}">
  <dimension ref="A1:G37"/>
  <sheetViews>
    <sheetView workbookViewId="0">
      <selection activeCell="J10" sqref="J10"/>
    </sheetView>
  </sheetViews>
  <sheetFormatPr defaultRowHeight="12"/>
  <cols>
    <col min="1" max="1" width="24.28515625" customWidth="1"/>
    <col min="2" max="2" width="7.85546875" style="5" customWidth="1"/>
    <col min="3" max="3" width="11" style="180" customWidth="1"/>
    <col min="4" max="4" width="3.7109375" style="180" customWidth="1"/>
    <col min="5" max="5" width="11" style="180" customWidth="1"/>
    <col min="6" max="6" width="3.28515625" style="180" customWidth="1"/>
    <col min="7" max="7" width="11" style="180" customWidth="1"/>
  </cols>
  <sheetData>
    <row r="1" spans="1:7" ht="35.25" customHeight="1">
      <c r="A1" s="178" t="s">
        <v>148</v>
      </c>
    </row>
    <row r="2" spans="1:7" ht="27" customHeight="1">
      <c r="A2" s="179" t="s">
        <v>149</v>
      </c>
      <c r="B2" s="181" t="s">
        <v>154</v>
      </c>
      <c r="C2" s="195"/>
      <c r="D2" s="196"/>
      <c r="E2" s="196"/>
      <c r="F2" s="196"/>
      <c r="G2" s="197"/>
    </row>
    <row r="3" spans="1:7" ht="9" customHeight="1">
      <c r="A3" s="179"/>
      <c r="B3" s="181"/>
      <c r="C3" s="182"/>
      <c r="D3" s="182"/>
      <c r="E3" s="182"/>
      <c r="F3" s="182"/>
      <c r="G3" s="182"/>
    </row>
    <row r="4" spans="1:7" ht="27" customHeight="1">
      <c r="A4" s="179" t="s">
        <v>150</v>
      </c>
      <c r="B4" s="181" t="s">
        <v>154</v>
      </c>
      <c r="C4" s="195"/>
      <c r="D4" s="196"/>
      <c r="E4" s="196"/>
      <c r="F4" s="196"/>
      <c r="G4" s="197"/>
    </row>
    <row r="5" spans="1:7" ht="9" customHeight="1">
      <c r="A5" s="179"/>
      <c r="B5" s="181"/>
      <c r="C5" s="182"/>
      <c r="D5" s="182"/>
      <c r="E5" s="182"/>
      <c r="F5" s="182"/>
      <c r="G5" s="182"/>
    </row>
    <row r="6" spans="1:7" ht="27" customHeight="1">
      <c r="A6" s="179" t="s">
        <v>151</v>
      </c>
      <c r="B6" s="181" t="s">
        <v>154</v>
      </c>
      <c r="C6" s="195"/>
      <c r="D6" s="196"/>
      <c r="E6" s="196"/>
      <c r="F6" s="196"/>
      <c r="G6" s="197"/>
    </row>
    <row r="7" spans="1:7" ht="9" customHeight="1">
      <c r="A7" s="179"/>
      <c r="B7" s="181"/>
      <c r="C7" s="182"/>
      <c r="D7" s="182"/>
      <c r="E7" s="182"/>
      <c r="F7" s="182"/>
      <c r="G7" s="182"/>
    </row>
    <row r="8" spans="1:7" ht="27" customHeight="1">
      <c r="A8" s="179" t="s">
        <v>152</v>
      </c>
      <c r="B8" s="181" t="s">
        <v>154</v>
      </c>
      <c r="C8" s="195"/>
      <c r="D8" s="196"/>
      <c r="E8" s="196"/>
      <c r="F8" s="196"/>
      <c r="G8" s="197"/>
    </row>
    <row r="9" spans="1:7" ht="9" customHeight="1">
      <c r="A9" s="179"/>
      <c r="B9" s="181"/>
      <c r="C9" s="182"/>
      <c r="D9" s="182"/>
      <c r="E9" s="182"/>
      <c r="F9" s="182"/>
      <c r="G9" s="182"/>
    </row>
    <row r="10" spans="1:7" ht="27" customHeight="1">
      <c r="A10" s="179" t="s">
        <v>153</v>
      </c>
      <c r="B10" s="181" t="s">
        <v>154</v>
      </c>
      <c r="C10" s="195"/>
      <c r="D10" s="196"/>
      <c r="E10" s="196"/>
      <c r="F10" s="196"/>
      <c r="G10" s="197"/>
    </row>
    <row r="11" spans="1:7" ht="9" customHeight="1">
      <c r="A11" s="179"/>
      <c r="B11" s="181"/>
      <c r="C11" s="182"/>
      <c r="D11" s="182"/>
      <c r="E11" s="182"/>
      <c r="F11" s="182"/>
      <c r="G11" s="182"/>
    </row>
    <row r="12" spans="1:7" ht="27" customHeight="1">
      <c r="A12" s="179" t="s">
        <v>155</v>
      </c>
      <c r="B12" s="181"/>
      <c r="C12" s="195"/>
      <c r="D12" s="196"/>
      <c r="E12" s="196"/>
      <c r="F12" s="196"/>
      <c r="G12" s="197"/>
    </row>
    <row r="13" spans="1:7" ht="9" customHeight="1">
      <c r="A13" s="179"/>
      <c r="B13" s="181"/>
      <c r="C13" s="182"/>
      <c r="D13" s="183"/>
      <c r="E13" s="182"/>
      <c r="F13" s="183"/>
      <c r="G13" s="182"/>
    </row>
    <row r="14" spans="1:7" ht="27" customHeight="1">
      <c r="A14" s="179" t="s">
        <v>156</v>
      </c>
      <c r="B14" s="181" t="s">
        <v>154</v>
      </c>
      <c r="C14" s="184"/>
      <c r="D14" s="185" t="s">
        <v>158</v>
      </c>
      <c r="E14" s="184"/>
      <c r="F14" s="185" t="s">
        <v>158</v>
      </c>
      <c r="G14" s="184"/>
    </row>
    <row r="15" spans="1:7" ht="9" customHeight="1">
      <c r="A15" s="179"/>
      <c r="B15" s="181"/>
      <c r="C15" s="182"/>
      <c r="D15" s="186"/>
      <c r="E15" s="182"/>
      <c r="F15" s="186"/>
      <c r="G15" s="182"/>
    </row>
    <row r="16" spans="1:7" ht="27" customHeight="1">
      <c r="A16" s="179" t="s">
        <v>157</v>
      </c>
      <c r="B16" s="181" t="s">
        <v>154</v>
      </c>
      <c r="C16" s="195"/>
      <c r="D16" s="196"/>
      <c r="E16" s="196"/>
      <c r="F16" s="196"/>
      <c r="G16" s="19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</sheetData>
  <sheetProtection sheet="1" objects="1" scenarios="1"/>
  <mergeCells count="7">
    <mergeCell ref="C16:G16"/>
    <mergeCell ref="C2:G2"/>
    <mergeCell ref="C4:G4"/>
    <mergeCell ref="C6:G6"/>
    <mergeCell ref="C8:G8"/>
    <mergeCell ref="C10:G10"/>
    <mergeCell ref="C12:G12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431C-3072-46A7-9FC6-FC7554F33D1F}">
  <dimension ref="A1:AC205"/>
  <sheetViews>
    <sheetView tabSelected="1" zoomScale="115" zoomScaleNormal="115" workbookViewId="0">
      <selection activeCell="A6" sqref="A6"/>
    </sheetView>
  </sheetViews>
  <sheetFormatPr defaultRowHeight="12"/>
  <cols>
    <col min="2" max="2" width="22" bestFit="1" customWidth="1"/>
    <col min="3" max="3" width="14.28515625" bestFit="1" customWidth="1"/>
    <col min="4" max="4" width="9.42578125" bestFit="1" customWidth="1"/>
    <col min="8" max="8" width="21.7109375" bestFit="1" customWidth="1"/>
    <col min="11" max="11" width="10.140625" customWidth="1"/>
    <col min="12" max="12" width="17.42578125" bestFit="1" customWidth="1"/>
    <col min="16" max="16" width="21.28515625" bestFit="1" customWidth="1"/>
    <col min="19" max="19" width="36.140625" bestFit="1" customWidth="1"/>
    <col min="20" max="20" width="11.140625" bestFit="1" customWidth="1"/>
    <col min="21" max="21" width="10.28515625" bestFit="1" customWidth="1"/>
    <col min="22" max="22" width="12.28515625" bestFit="1" customWidth="1"/>
    <col min="25" max="25" width="18.7109375" bestFit="1" customWidth="1"/>
    <col min="27" max="27" width="27.140625" bestFit="1" customWidth="1"/>
  </cols>
  <sheetData>
    <row r="1" spans="1:29" s="9" customFormat="1" ht="72.75" customHeight="1" thickTop="1">
      <c r="A1" s="10" t="s">
        <v>36</v>
      </c>
      <c r="B1" s="11" t="s">
        <v>25</v>
      </c>
      <c r="C1" s="12" t="s">
        <v>27</v>
      </c>
      <c r="D1" s="146" t="s">
        <v>144</v>
      </c>
      <c r="E1" s="13" t="s">
        <v>11</v>
      </c>
      <c r="F1" s="14" t="s">
        <v>30</v>
      </c>
      <c r="G1" s="14" t="s">
        <v>120</v>
      </c>
      <c r="H1" s="50"/>
      <c r="I1" s="104" t="s">
        <v>116</v>
      </c>
      <c r="J1" s="105" t="s">
        <v>117</v>
      </c>
      <c r="K1" s="55" t="s">
        <v>55</v>
      </c>
      <c r="L1" s="56" t="s">
        <v>52</v>
      </c>
      <c r="M1" s="57" t="s">
        <v>53</v>
      </c>
      <c r="N1" s="57" t="s">
        <v>54</v>
      </c>
      <c r="O1" s="62" t="s">
        <v>83</v>
      </c>
      <c r="P1" s="64" t="s">
        <v>84</v>
      </c>
      <c r="Q1" s="65" t="s">
        <v>85</v>
      </c>
      <c r="R1" s="65" t="s">
        <v>86</v>
      </c>
      <c r="S1" s="63" t="s">
        <v>87</v>
      </c>
      <c r="T1" s="64" t="s">
        <v>88</v>
      </c>
      <c r="U1" s="66" t="s">
        <v>0</v>
      </c>
      <c r="V1" s="66" t="s">
        <v>28</v>
      </c>
      <c r="W1" s="67" t="s">
        <v>89</v>
      </c>
      <c r="X1" s="68"/>
      <c r="Y1" s="68" t="s">
        <v>90</v>
      </c>
      <c r="Z1" s="69" t="s">
        <v>136</v>
      </c>
      <c r="AA1" s="8" t="s">
        <v>135</v>
      </c>
    </row>
    <row r="2" spans="1:29" s="3" customFormat="1" ht="82.5" customHeight="1" thickBot="1">
      <c r="A2" s="37"/>
      <c r="B2" s="38" t="s">
        <v>44</v>
      </c>
      <c r="C2" s="39" t="s">
        <v>45</v>
      </c>
      <c r="D2" s="147" t="s">
        <v>46</v>
      </c>
      <c r="E2" s="40" t="s">
        <v>47</v>
      </c>
      <c r="F2" s="103" t="s">
        <v>48</v>
      </c>
      <c r="G2" s="42" t="s">
        <v>66</v>
      </c>
      <c r="H2" s="102" t="s">
        <v>48</v>
      </c>
      <c r="I2" s="40" t="s">
        <v>118</v>
      </c>
      <c r="J2" s="103" t="s">
        <v>48</v>
      </c>
      <c r="K2" s="52" t="s">
        <v>67</v>
      </c>
      <c r="L2" s="43" t="s">
        <v>49</v>
      </c>
      <c r="M2" s="44" t="s">
        <v>68</v>
      </c>
      <c r="N2" s="43" t="s">
        <v>57</v>
      </c>
      <c r="O2" s="52" t="s">
        <v>67</v>
      </c>
      <c r="P2" s="43" t="s">
        <v>49</v>
      </c>
      <c r="Q2" s="44" t="s">
        <v>56</v>
      </c>
      <c r="R2" s="43" t="s">
        <v>57</v>
      </c>
      <c r="S2" s="45" t="s">
        <v>58</v>
      </c>
      <c r="T2" s="128" t="s">
        <v>60</v>
      </c>
      <c r="U2" s="132" t="s">
        <v>61</v>
      </c>
      <c r="V2" s="133" t="s">
        <v>134</v>
      </c>
      <c r="W2" s="134" t="s">
        <v>62</v>
      </c>
      <c r="X2" s="135"/>
      <c r="Y2" s="47" t="s">
        <v>183</v>
      </c>
      <c r="Z2" s="41" t="s">
        <v>137</v>
      </c>
      <c r="AA2" s="46" t="s">
        <v>143</v>
      </c>
      <c r="AB2" s="7"/>
      <c r="AC2" s="7"/>
    </row>
    <row r="3" spans="1:29" s="3" customFormat="1" ht="18" customHeight="1">
      <c r="A3" s="4"/>
      <c r="B3" s="118" t="s">
        <v>142</v>
      </c>
      <c r="C3" s="119" t="s">
        <v>142</v>
      </c>
      <c r="D3" s="148" t="s">
        <v>142</v>
      </c>
      <c r="E3" s="121" t="s">
        <v>142</v>
      </c>
      <c r="F3" s="145"/>
      <c r="G3" s="120" t="s">
        <v>142</v>
      </c>
      <c r="H3" s="115"/>
      <c r="I3" s="122" t="s">
        <v>142</v>
      </c>
      <c r="J3" s="114"/>
      <c r="K3" s="123" t="s">
        <v>142</v>
      </c>
      <c r="L3" s="125" t="s">
        <v>142</v>
      </c>
      <c r="M3" s="126" t="s">
        <v>142</v>
      </c>
      <c r="N3" s="116"/>
      <c r="O3" s="123" t="s">
        <v>142</v>
      </c>
      <c r="P3" s="124" t="s">
        <v>142</v>
      </c>
      <c r="Q3" s="125" t="s">
        <v>142</v>
      </c>
      <c r="R3" s="116"/>
      <c r="S3" s="127" t="s">
        <v>142</v>
      </c>
      <c r="T3" s="129"/>
      <c r="U3" s="140" t="s">
        <v>142</v>
      </c>
      <c r="V3" s="141" t="s">
        <v>142</v>
      </c>
      <c r="W3" s="142"/>
      <c r="X3" s="143"/>
      <c r="Y3" s="144" t="s">
        <v>142</v>
      </c>
      <c r="Z3" s="114" t="s">
        <v>142</v>
      </c>
      <c r="AA3" s="117"/>
      <c r="AB3" s="7"/>
      <c r="AC3" s="7"/>
    </row>
    <row r="4" spans="1:29" s="3" customFormat="1" ht="18" customHeight="1">
      <c r="A4" s="15" t="s">
        <v>37</v>
      </c>
      <c r="B4" s="16" t="s">
        <v>29</v>
      </c>
      <c r="C4" s="17" t="str">
        <f t="shared" ref="C4:C55" si="0">PHONETIC(B4)</f>
        <v>ユシマ　タロウ</v>
      </c>
      <c r="D4" s="149">
        <v>34367</v>
      </c>
      <c r="E4" s="18">
        <v>1</v>
      </c>
      <c r="F4" s="19" t="str">
        <f>CHOOSE(E4,"勤務先","自宅")</f>
        <v>勤務先</v>
      </c>
      <c r="G4" s="20" t="s">
        <v>26</v>
      </c>
      <c r="H4" s="19" t="str">
        <f>VLOOKUP(G4,'R7日程'!$A$3:$C$30,3,0)</f>
        <v>日本教育会館</v>
      </c>
      <c r="I4" s="18">
        <v>1</v>
      </c>
      <c r="J4" s="19" t="str">
        <f>CHOOSE(I4,"メール","郵送")</f>
        <v>メール</v>
      </c>
      <c r="K4" s="53" t="s">
        <v>50</v>
      </c>
      <c r="L4" s="17" t="s">
        <v>145</v>
      </c>
      <c r="M4" s="21" t="s">
        <v>39</v>
      </c>
      <c r="N4" s="17" t="s">
        <v>31</v>
      </c>
      <c r="O4" s="53" t="str">
        <f>ASC(LEFT(PHONETIC(P4),8))</f>
        <v>113-0034</v>
      </c>
      <c r="P4" s="17" t="s">
        <v>41</v>
      </c>
      <c r="Q4" s="21" t="s">
        <v>32</v>
      </c>
      <c r="R4" s="17" t="s">
        <v>33</v>
      </c>
      <c r="S4" s="22" t="s">
        <v>34</v>
      </c>
      <c r="T4" s="130" t="s">
        <v>35</v>
      </c>
      <c r="U4" s="23">
        <v>43922</v>
      </c>
      <c r="V4" s="136">
        <v>45139</v>
      </c>
      <c r="W4" s="48" t="str">
        <f>DATEDIF(U4,V4,"Y")&amp;"年"&amp;DATEDIF(U4,V4,"YM")&amp;"ヶ月"</f>
        <v>3年4ヶ月</v>
      </c>
      <c r="X4" s="24" t="str">
        <f>LEFT(Y4,1)</f>
        <v>1</v>
      </c>
      <c r="Y4" s="137" t="s">
        <v>63</v>
      </c>
      <c r="Z4" s="18">
        <v>1</v>
      </c>
      <c r="AA4" s="24" t="str">
        <f>VLOOKUP(Z4,申込機器!$A$1:$B$9,2,0)</f>
        <v>高度管理医療機器</v>
      </c>
      <c r="AB4" s="7"/>
      <c r="AC4" s="7"/>
    </row>
    <row r="5" spans="1:29" s="3" customFormat="1" ht="18" customHeight="1">
      <c r="A5" s="25" t="s">
        <v>37</v>
      </c>
      <c r="B5" s="26" t="s">
        <v>38</v>
      </c>
      <c r="C5" s="27" t="str">
        <f t="shared" si="0"/>
        <v>キョウカイ　ハナコ</v>
      </c>
      <c r="D5" s="150">
        <v>32143</v>
      </c>
      <c r="E5" s="28">
        <v>2</v>
      </c>
      <c r="F5" s="29" t="str">
        <f t="shared" ref="F5:F55" si="1">CHOOSE(E5,"勤務先","自宅")</f>
        <v>自宅</v>
      </c>
      <c r="G5" s="30" t="s">
        <v>80</v>
      </c>
      <c r="H5" s="19" t="str">
        <f>VLOOKUP(G5,'R7日程'!$A$3:$C$30,3,0)</f>
        <v>4月期 eラーニング</v>
      </c>
      <c r="I5" s="28">
        <v>2</v>
      </c>
      <c r="J5" s="19" t="str">
        <f t="shared" ref="J5:J55" si="2">CHOOSE(I5,"メール","郵送")</f>
        <v>郵送</v>
      </c>
      <c r="K5" s="54" t="s">
        <v>51</v>
      </c>
      <c r="L5" s="27" t="s">
        <v>146</v>
      </c>
      <c r="M5" s="31" t="s">
        <v>40</v>
      </c>
      <c r="N5" s="27"/>
      <c r="O5" s="54" t="str">
        <f>ASC(LEFT(PHONETIC(P5),8))</f>
        <v>100-0013</v>
      </c>
      <c r="P5" s="27" t="s">
        <v>42</v>
      </c>
      <c r="Q5" s="31" t="s">
        <v>39</v>
      </c>
      <c r="R5" s="27"/>
      <c r="S5" s="32" t="s">
        <v>147</v>
      </c>
      <c r="T5" s="131" t="s">
        <v>59</v>
      </c>
      <c r="U5" s="33">
        <v>38579</v>
      </c>
      <c r="V5" s="138">
        <v>39675</v>
      </c>
      <c r="W5" s="49" t="str">
        <f>DATEDIF(U5,V5,"Y")&amp;"年"&amp;DATEDIF(U5,V5,"YM")&amp;"ヶ月"</f>
        <v>3年0ヶ月</v>
      </c>
      <c r="X5" s="34" t="str">
        <f>LEFT(Y5,1)</f>
        <v>2</v>
      </c>
      <c r="Y5" s="139" t="s">
        <v>64</v>
      </c>
      <c r="Z5" s="28">
        <v>2</v>
      </c>
      <c r="AA5" s="34" t="str">
        <f>VLOOKUP(Z5,申込機器!$A$1:$B$9,2,0)</f>
        <v>特定管理医療機器</v>
      </c>
      <c r="AB5" s="7"/>
      <c r="AC5" s="7"/>
    </row>
    <row r="6" spans="1:29" s="3" customFormat="1" ht="16.5">
      <c r="A6" s="35">
        <v>1</v>
      </c>
      <c r="B6" s="151"/>
      <c r="C6" s="152"/>
      <c r="D6" s="153"/>
      <c r="E6" s="154"/>
      <c r="F6" s="36" t="e">
        <f t="shared" si="1"/>
        <v>#VALUE!</v>
      </c>
      <c r="G6" s="155"/>
      <c r="H6" s="19" t="e">
        <f>VLOOKUP(G6,'R7日程'!$A$3:$C$35,3,0)</f>
        <v>#N/A</v>
      </c>
      <c r="I6" s="154"/>
      <c r="J6" s="19" t="e">
        <f t="shared" si="2"/>
        <v>#VALUE!</v>
      </c>
      <c r="K6" s="156"/>
      <c r="L6" s="157"/>
      <c r="M6" s="158"/>
      <c r="N6" s="157"/>
      <c r="O6" s="156"/>
      <c r="P6" s="157"/>
      <c r="Q6" s="158"/>
      <c r="R6" s="157"/>
      <c r="S6" s="159"/>
      <c r="T6" s="160"/>
      <c r="U6" s="161"/>
      <c r="V6" s="162"/>
      <c r="W6" s="163" t="str">
        <f t="shared" ref="W6:W55" si="3">DATEDIF(U6,V6,"Y")&amp;"年"&amp;DATEDIF(U6,V6,"YM")&amp;"ヶ月"</f>
        <v>0年0ヶ月</v>
      </c>
      <c r="X6" s="163" t="str">
        <f t="shared" ref="X6:X55" si="4">LEFT(Y6,1)</f>
        <v/>
      </c>
      <c r="Y6" s="164"/>
      <c r="Z6" s="154"/>
      <c r="AA6" s="165" t="e">
        <f>VLOOKUP(Z6,申込機器!$A$1:$B$9,2,0)</f>
        <v>#N/A</v>
      </c>
      <c r="AB6" s="7"/>
      <c r="AC6" s="7"/>
    </row>
    <row r="7" spans="1:29" s="3" customFormat="1" ht="16.5">
      <c r="A7" s="35">
        <v>2</v>
      </c>
      <c r="B7" s="151"/>
      <c r="C7" s="152"/>
      <c r="D7" s="153"/>
      <c r="E7" s="154"/>
      <c r="F7" s="36" t="e">
        <f t="shared" si="1"/>
        <v>#VALUE!</v>
      </c>
      <c r="G7" s="155"/>
      <c r="H7" s="19" t="e">
        <f>VLOOKUP(G7,'R7日程'!$A$3:$C$35,3,0)</f>
        <v>#N/A</v>
      </c>
      <c r="I7" s="154"/>
      <c r="J7" s="19" t="e">
        <f t="shared" si="2"/>
        <v>#VALUE!</v>
      </c>
      <c r="K7" s="156"/>
      <c r="L7" s="157"/>
      <c r="M7" s="158"/>
      <c r="N7" s="157"/>
      <c r="O7" s="156"/>
      <c r="P7" s="157"/>
      <c r="Q7" s="158"/>
      <c r="R7" s="157"/>
      <c r="S7" s="159"/>
      <c r="T7" s="160"/>
      <c r="U7" s="161"/>
      <c r="V7" s="162"/>
      <c r="W7" s="163" t="str">
        <f t="shared" si="3"/>
        <v>0年0ヶ月</v>
      </c>
      <c r="X7" s="163" t="str">
        <f t="shared" si="4"/>
        <v/>
      </c>
      <c r="Y7" s="164"/>
      <c r="Z7" s="154"/>
      <c r="AA7" s="165" t="e">
        <f>VLOOKUP(Z7,申込機器!$A$1:$B$9,2,0)</f>
        <v>#N/A</v>
      </c>
      <c r="AB7" s="7"/>
      <c r="AC7" s="7"/>
    </row>
    <row r="8" spans="1:29" s="3" customFormat="1" ht="16.5">
      <c r="A8" s="35">
        <v>3</v>
      </c>
      <c r="B8" s="151"/>
      <c r="C8" s="152"/>
      <c r="D8" s="153"/>
      <c r="E8" s="154"/>
      <c r="F8" s="36" t="e">
        <f t="shared" si="1"/>
        <v>#VALUE!</v>
      </c>
      <c r="G8" s="155"/>
      <c r="H8" s="19" t="e">
        <f>VLOOKUP(G8,'R7日程'!$A$3:$C$35,3,0)</f>
        <v>#N/A</v>
      </c>
      <c r="I8" s="154"/>
      <c r="J8" s="19" t="e">
        <f t="shared" si="2"/>
        <v>#VALUE!</v>
      </c>
      <c r="K8" s="156"/>
      <c r="L8" s="157"/>
      <c r="M8" s="158"/>
      <c r="N8" s="157"/>
      <c r="O8" s="156"/>
      <c r="P8" s="157"/>
      <c r="Q8" s="158"/>
      <c r="R8" s="157"/>
      <c r="S8" s="159"/>
      <c r="T8" s="160"/>
      <c r="U8" s="161"/>
      <c r="V8" s="162"/>
      <c r="W8" s="163" t="str">
        <f t="shared" si="3"/>
        <v>0年0ヶ月</v>
      </c>
      <c r="X8" s="163" t="str">
        <f t="shared" si="4"/>
        <v/>
      </c>
      <c r="Y8" s="164"/>
      <c r="Z8" s="154"/>
      <c r="AA8" s="165" t="e">
        <f>VLOOKUP(Z8,申込機器!$A$1:$B$9,2,0)</f>
        <v>#N/A</v>
      </c>
      <c r="AB8" s="7"/>
      <c r="AC8" s="7"/>
    </row>
    <row r="9" spans="1:29" s="3" customFormat="1" ht="16.5">
      <c r="A9" s="35">
        <v>4</v>
      </c>
      <c r="B9" s="151"/>
      <c r="C9" s="152" t="str">
        <f t="shared" si="0"/>
        <v/>
      </c>
      <c r="D9" s="153"/>
      <c r="E9" s="154"/>
      <c r="F9" s="36" t="e">
        <f t="shared" si="1"/>
        <v>#VALUE!</v>
      </c>
      <c r="G9" s="155"/>
      <c r="H9" s="19" t="e">
        <f>VLOOKUP(G9,'R7日程'!$A$3:$C$35,3,0)</f>
        <v>#N/A</v>
      </c>
      <c r="I9" s="154"/>
      <c r="J9" s="19" t="e">
        <f t="shared" si="2"/>
        <v>#VALUE!</v>
      </c>
      <c r="K9" s="156"/>
      <c r="L9" s="157"/>
      <c r="M9" s="158"/>
      <c r="N9" s="157"/>
      <c r="O9" s="156"/>
      <c r="P9" s="157"/>
      <c r="Q9" s="158"/>
      <c r="R9" s="157"/>
      <c r="S9" s="159"/>
      <c r="T9" s="160"/>
      <c r="U9" s="161"/>
      <c r="V9" s="162"/>
      <c r="W9" s="163" t="str">
        <f t="shared" si="3"/>
        <v>0年0ヶ月</v>
      </c>
      <c r="X9" s="163" t="str">
        <f t="shared" si="4"/>
        <v/>
      </c>
      <c r="Y9" s="164"/>
      <c r="Z9" s="154"/>
      <c r="AA9" s="165" t="e">
        <f>VLOOKUP(Z9,申込機器!$A$1:$B$9,2,0)</f>
        <v>#N/A</v>
      </c>
      <c r="AB9" s="7"/>
      <c r="AC9" s="7"/>
    </row>
    <row r="10" spans="1:29" s="3" customFormat="1" ht="16.5">
      <c r="A10" s="35">
        <v>5</v>
      </c>
      <c r="B10" s="151"/>
      <c r="C10" s="152" t="str">
        <f t="shared" si="0"/>
        <v/>
      </c>
      <c r="D10" s="153"/>
      <c r="E10" s="154"/>
      <c r="F10" s="36" t="e">
        <f t="shared" si="1"/>
        <v>#VALUE!</v>
      </c>
      <c r="G10" s="155"/>
      <c r="H10" s="19" t="e">
        <f>VLOOKUP(G10,'R7日程'!$A$3:$C$35,3,0)</f>
        <v>#N/A</v>
      </c>
      <c r="I10" s="154"/>
      <c r="J10" s="19" t="e">
        <f t="shared" si="2"/>
        <v>#VALUE!</v>
      </c>
      <c r="K10" s="156"/>
      <c r="L10" s="157"/>
      <c r="M10" s="158"/>
      <c r="N10" s="157"/>
      <c r="O10" s="156"/>
      <c r="P10" s="157"/>
      <c r="Q10" s="158"/>
      <c r="R10" s="157"/>
      <c r="S10" s="159"/>
      <c r="T10" s="160"/>
      <c r="U10" s="161"/>
      <c r="V10" s="162"/>
      <c r="W10" s="163" t="str">
        <f t="shared" si="3"/>
        <v>0年0ヶ月</v>
      </c>
      <c r="X10" s="163" t="str">
        <f t="shared" si="4"/>
        <v/>
      </c>
      <c r="Y10" s="164"/>
      <c r="Z10" s="154"/>
      <c r="AA10" s="165" t="e">
        <f>VLOOKUP(Z10,申込機器!$A$1:$B$9,2,0)</f>
        <v>#N/A</v>
      </c>
      <c r="AB10" s="7"/>
      <c r="AC10" s="7"/>
    </row>
    <row r="11" spans="1:29" s="3" customFormat="1" ht="16.5">
      <c r="A11" s="35">
        <v>6</v>
      </c>
      <c r="B11" s="151"/>
      <c r="C11" s="152" t="str">
        <f t="shared" si="0"/>
        <v/>
      </c>
      <c r="D11" s="153"/>
      <c r="E11" s="154"/>
      <c r="F11" s="36" t="e">
        <f t="shared" si="1"/>
        <v>#VALUE!</v>
      </c>
      <c r="G11" s="155"/>
      <c r="H11" s="19" t="e">
        <f>VLOOKUP(G11,'R7日程'!$A$3:$C$35,3,0)</f>
        <v>#N/A</v>
      </c>
      <c r="I11" s="154"/>
      <c r="J11" s="19" t="e">
        <f t="shared" si="2"/>
        <v>#VALUE!</v>
      </c>
      <c r="K11" s="156"/>
      <c r="L11" s="157"/>
      <c r="M11" s="158"/>
      <c r="N11" s="157"/>
      <c r="O11" s="156"/>
      <c r="P11" s="157"/>
      <c r="Q11" s="158"/>
      <c r="R11" s="157"/>
      <c r="S11" s="159"/>
      <c r="T11" s="160"/>
      <c r="U11" s="161"/>
      <c r="V11" s="162"/>
      <c r="W11" s="163" t="str">
        <f t="shared" si="3"/>
        <v>0年0ヶ月</v>
      </c>
      <c r="X11" s="163" t="str">
        <f t="shared" si="4"/>
        <v/>
      </c>
      <c r="Y11" s="164"/>
      <c r="Z11" s="154"/>
      <c r="AA11" s="165" t="e">
        <f>VLOOKUP(Z11,申込機器!$A$1:$B$9,2,0)</f>
        <v>#N/A</v>
      </c>
      <c r="AB11" s="7"/>
      <c r="AC11" s="7"/>
    </row>
    <row r="12" spans="1:29" s="3" customFormat="1" ht="16.5">
      <c r="A12" s="35">
        <v>7</v>
      </c>
      <c r="B12" s="151"/>
      <c r="C12" s="152" t="str">
        <f t="shared" si="0"/>
        <v/>
      </c>
      <c r="D12" s="153"/>
      <c r="E12" s="154"/>
      <c r="F12" s="36" t="e">
        <f t="shared" si="1"/>
        <v>#VALUE!</v>
      </c>
      <c r="G12" s="155"/>
      <c r="H12" s="19" t="e">
        <f>VLOOKUP(G12,'R7日程'!$A$3:$C$35,3,0)</f>
        <v>#N/A</v>
      </c>
      <c r="I12" s="154"/>
      <c r="J12" s="19" t="e">
        <f t="shared" si="2"/>
        <v>#VALUE!</v>
      </c>
      <c r="K12" s="156"/>
      <c r="L12" s="157"/>
      <c r="M12" s="158"/>
      <c r="N12" s="157"/>
      <c r="O12" s="156"/>
      <c r="P12" s="157"/>
      <c r="Q12" s="158"/>
      <c r="R12" s="157"/>
      <c r="S12" s="159"/>
      <c r="T12" s="160"/>
      <c r="U12" s="161"/>
      <c r="V12" s="162"/>
      <c r="W12" s="163" t="str">
        <f t="shared" si="3"/>
        <v>0年0ヶ月</v>
      </c>
      <c r="X12" s="163" t="str">
        <f t="shared" si="4"/>
        <v/>
      </c>
      <c r="Y12" s="164"/>
      <c r="Z12" s="154"/>
      <c r="AA12" s="165" t="e">
        <f>VLOOKUP(Z12,申込機器!$A$1:$B$9,2,0)</f>
        <v>#N/A</v>
      </c>
      <c r="AB12" s="7"/>
      <c r="AC12" s="7"/>
    </row>
    <row r="13" spans="1:29" s="3" customFormat="1" ht="16.5">
      <c r="A13" s="35">
        <v>8</v>
      </c>
      <c r="B13" s="151"/>
      <c r="C13" s="152" t="str">
        <f t="shared" si="0"/>
        <v/>
      </c>
      <c r="D13" s="153"/>
      <c r="E13" s="154"/>
      <c r="F13" s="36" t="e">
        <f t="shared" si="1"/>
        <v>#VALUE!</v>
      </c>
      <c r="G13" s="155"/>
      <c r="H13" s="19" t="e">
        <f>VLOOKUP(G13,'R7日程'!$A$3:$C$35,3,0)</f>
        <v>#N/A</v>
      </c>
      <c r="I13" s="154"/>
      <c r="J13" s="19" t="e">
        <f t="shared" si="2"/>
        <v>#VALUE!</v>
      </c>
      <c r="K13" s="156"/>
      <c r="L13" s="157"/>
      <c r="M13" s="158"/>
      <c r="N13" s="157"/>
      <c r="O13" s="156"/>
      <c r="P13" s="157"/>
      <c r="Q13" s="158"/>
      <c r="R13" s="157"/>
      <c r="S13" s="159"/>
      <c r="T13" s="160"/>
      <c r="U13" s="161"/>
      <c r="V13" s="162"/>
      <c r="W13" s="163" t="str">
        <f t="shared" si="3"/>
        <v>0年0ヶ月</v>
      </c>
      <c r="X13" s="163" t="str">
        <f t="shared" si="4"/>
        <v/>
      </c>
      <c r="Y13" s="164"/>
      <c r="Z13" s="154"/>
      <c r="AA13" s="165" t="e">
        <f>VLOOKUP(Z13,申込機器!$A$1:$B$9,2,0)</f>
        <v>#N/A</v>
      </c>
      <c r="AB13" s="7"/>
      <c r="AC13" s="7"/>
    </row>
    <row r="14" spans="1:29" s="3" customFormat="1" ht="16.5">
      <c r="A14" s="35">
        <v>9</v>
      </c>
      <c r="B14" s="151"/>
      <c r="C14" s="152" t="str">
        <f t="shared" si="0"/>
        <v/>
      </c>
      <c r="D14" s="153"/>
      <c r="E14" s="154"/>
      <c r="F14" s="36" t="e">
        <f t="shared" si="1"/>
        <v>#VALUE!</v>
      </c>
      <c r="G14" s="155"/>
      <c r="H14" s="19" t="e">
        <f>VLOOKUP(G14,'R7日程'!$A$3:$C$35,3,0)</f>
        <v>#N/A</v>
      </c>
      <c r="I14" s="154"/>
      <c r="J14" s="19" t="e">
        <f t="shared" si="2"/>
        <v>#VALUE!</v>
      </c>
      <c r="K14" s="156"/>
      <c r="L14" s="157"/>
      <c r="M14" s="158"/>
      <c r="N14" s="157"/>
      <c r="O14" s="156"/>
      <c r="P14" s="157"/>
      <c r="Q14" s="158"/>
      <c r="R14" s="157"/>
      <c r="S14" s="159"/>
      <c r="T14" s="160"/>
      <c r="U14" s="161"/>
      <c r="V14" s="162"/>
      <c r="W14" s="163" t="str">
        <f t="shared" si="3"/>
        <v>0年0ヶ月</v>
      </c>
      <c r="X14" s="163" t="str">
        <f t="shared" si="4"/>
        <v/>
      </c>
      <c r="Y14" s="164"/>
      <c r="Z14" s="154"/>
      <c r="AA14" s="165" t="e">
        <f>VLOOKUP(Z14,申込機器!$A$1:$B$9,2,0)</f>
        <v>#N/A</v>
      </c>
      <c r="AB14" s="7"/>
      <c r="AC14" s="7"/>
    </row>
    <row r="15" spans="1:29" s="3" customFormat="1" ht="14.25">
      <c r="A15" s="35">
        <v>10</v>
      </c>
      <c r="B15" s="166"/>
      <c r="C15" s="167" t="str">
        <f t="shared" si="0"/>
        <v/>
      </c>
      <c r="D15" s="168"/>
      <c r="E15" s="51"/>
      <c r="F15" s="36" t="e">
        <f t="shared" si="1"/>
        <v>#VALUE!</v>
      </c>
      <c r="G15" s="169"/>
      <c r="H15" s="19" t="e">
        <f>VLOOKUP(G15,'R7日程'!$A$3:$C$35,3,0)</f>
        <v>#N/A</v>
      </c>
      <c r="I15" s="51"/>
      <c r="J15" s="19" t="e">
        <f t="shared" si="2"/>
        <v>#VALUE!</v>
      </c>
      <c r="K15" s="170"/>
      <c r="L15" s="171"/>
      <c r="M15" s="172"/>
      <c r="N15" s="171"/>
      <c r="O15" s="170"/>
      <c r="P15" s="171"/>
      <c r="Q15" s="172"/>
      <c r="R15" s="171"/>
      <c r="S15" s="173"/>
      <c r="T15" s="174"/>
      <c r="U15" s="175"/>
      <c r="V15" s="176"/>
      <c r="W15" s="163" t="str">
        <f t="shared" si="3"/>
        <v>0年0ヶ月</v>
      </c>
      <c r="X15" s="163" t="str">
        <f t="shared" si="4"/>
        <v/>
      </c>
      <c r="Y15" s="164"/>
      <c r="Z15" s="51"/>
      <c r="AA15" s="177" t="e">
        <f>VLOOKUP(Z15,申込機器!$A$1:$B$9,2,0)</f>
        <v>#N/A</v>
      </c>
    </row>
    <row r="16" spans="1:29" s="3" customFormat="1" ht="14.25">
      <c r="A16" s="35">
        <v>11</v>
      </c>
      <c r="B16" s="166"/>
      <c r="C16" s="167" t="str">
        <f t="shared" si="0"/>
        <v/>
      </c>
      <c r="D16" s="168"/>
      <c r="E16" s="51"/>
      <c r="F16" s="36" t="e">
        <f t="shared" si="1"/>
        <v>#VALUE!</v>
      </c>
      <c r="G16" s="169"/>
      <c r="H16" s="19" t="e">
        <f>VLOOKUP(G16,'R7日程'!$A$3:$C$35,3,0)</f>
        <v>#N/A</v>
      </c>
      <c r="I16" s="51"/>
      <c r="J16" s="19" t="e">
        <f t="shared" si="2"/>
        <v>#VALUE!</v>
      </c>
      <c r="K16" s="170"/>
      <c r="L16" s="171"/>
      <c r="M16" s="172"/>
      <c r="N16" s="171"/>
      <c r="O16" s="170"/>
      <c r="P16" s="171"/>
      <c r="Q16" s="172"/>
      <c r="R16" s="171"/>
      <c r="S16" s="173"/>
      <c r="T16" s="174"/>
      <c r="U16" s="175"/>
      <c r="V16" s="176"/>
      <c r="W16" s="163" t="str">
        <f t="shared" si="3"/>
        <v>0年0ヶ月</v>
      </c>
      <c r="X16" s="163" t="str">
        <f t="shared" si="4"/>
        <v/>
      </c>
      <c r="Y16" s="164"/>
      <c r="Z16" s="51"/>
      <c r="AA16" s="177" t="e">
        <f>VLOOKUP(Z16,申込機器!$A$1:$B$9,2,0)</f>
        <v>#N/A</v>
      </c>
    </row>
    <row r="17" spans="1:27" s="3" customFormat="1" ht="14.25">
      <c r="A17" s="35">
        <v>12</v>
      </c>
      <c r="B17" s="166"/>
      <c r="C17" s="167" t="str">
        <f t="shared" si="0"/>
        <v/>
      </c>
      <c r="D17" s="168"/>
      <c r="E17" s="51"/>
      <c r="F17" s="36" t="e">
        <f t="shared" si="1"/>
        <v>#VALUE!</v>
      </c>
      <c r="G17" s="169"/>
      <c r="H17" s="19" t="e">
        <f>VLOOKUP(G17,'R7日程'!$A$3:$C$35,3,0)</f>
        <v>#N/A</v>
      </c>
      <c r="I17" s="51"/>
      <c r="J17" s="19" t="e">
        <f t="shared" si="2"/>
        <v>#VALUE!</v>
      </c>
      <c r="K17" s="170"/>
      <c r="L17" s="171"/>
      <c r="M17" s="172"/>
      <c r="N17" s="171"/>
      <c r="O17" s="170"/>
      <c r="P17" s="171"/>
      <c r="Q17" s="172"/>
      <c r="R17" s="171"/>
      <c r="S17" s="173"/>
      <c r="T17" s="174"/>
      <c r="U17" s="175"/>
      <c r="V17" s="176"/>
      <c r="W17" s="163" t="str">
        <f t="shared" si="3"/>
        <v>0年0ヶ月</v>
      </c>
      <c r="X17" s="163" t="str">
        <f t="shared" si="4"/>
        <v/>
      </c>
      <c r="Y17" s="164"/>
      <c r="Z17" s="51"/>
      <c r="AA17" s="177" t="e">
        <f>VLOOKUP(Z17,申込機器!$A$1:$B$9,2,0)</f>
        <v>#N/A</v>
      </c>
    </row>
    <row r="18" spans="1:27" s="3" customFormat="1" ht="14.25">
      <c r="A18" s="35">
        <v>13</v>
      </c>
      <c r="B18" s="166"/>
      <c r="C18" s="167" t="str">
        <f t="shared" si="0"/>
        <v/>
      </c>
      <c r="D18" s="168"/>
      <c r="E18" s="51"/>
      <c r="F18" s="36" t="e">
        <f t="shared" si="1"/>
        <v>#VALUE!</v>
      </c>
      <c r="G18" s="169"/>
      <c r="H18" s="19" t="e">
        <f>VLOOKUP(G18,'R7日程'!$A$3:$C$35,3,0)</f>
        <v>#N/A</v>
      </c>
      <c r="I18" s="51"/>
      <c r="J18" s="19" t="e">
        <f t="shared" si="2"/>
        <v>#VALUE!</v>
      </c>
      <c r="K18" s="170"/>
      <c r="L18" s="171"/>
      <c r="M18" s="172"/>
      <c r="N18" s="171"/>
      <c r="O18" s="170"/>
      <c r="P18" s="171"/>
      <c r="Q18" s="172"/>
      <c r="R18" s="171"/>
      <c r="S18" s="173"/>
      <c r="T18" s="174"/>
      <c r="U18" s="175"/>
      <c r="V18" s="176"/>
      <c r="W18" s="163" t="str">
        <f t="shared" si="3"/>
        <v>0年0ヶ月</v>
      </c>
      <c r="X18" s="163" t="str">
        <f t="shared" si="4"/>
        <v/>
      </c>
      <c r="Y18" s="164"/>
      <c r="Z18" s="51"/>
      <c r="AA18" s="177" t="e">
        <f>VLOOKUP(Z18,申込機器!$A$1:$B$9,2,0)</f>
        <v>#N/A</v>
      </c>
    </row>
    <row r="19" spans="1:27" s="3" customFormat="1" ht="14.25">
      <c r="A19" s="35">
        <v>14</v>
      </c>
      <c r="B19" s="166"/>
      <c r="C19" s="167" t="str">
        <f t="shared" si="0"/>
        <v/>
      </c>
      <c r="D19" s="168"/>
      <c r="E19" s="51"/>
      <c r="F19" s="36" t="e">
        <f t="shared" si="1"/>
        <v>#VALUE!</v>
      </c>
      <c r="G19" s="169"/>
      <c r="H19" s="19" t="e">
        <f>VLOOKUP(G19,'R7日程'!$A$3:$C$35,3,0)</f>
        <v>#N/A</v>
      </c>
      <c r="I19" s="51"/>
      <c r="J19" s="19" t="e">
        <f t="shared" si="2"/>
        <v>#VALUE!</v>
      </c>
      <c r="K19" s="170"/>
      <c r="L19" s="171"/>
      <c r="M19" s="172"/>
      <c r="N19" s="171"/>
      <c r="O19" s="170"/>
      <c r="P19" s="171"/>
      <c r="Q19" s="172"/>
      <c r="R19" s="171"/>
      <c r="S19" s="173"/>
      <c r="T19" s="174"/>
      <c r="U19" s="175"/>
      <c r="V19" s="176"/>
      <c r="W19" s="163" t="str">
        <f t="shared" si="3"/>
        <v>0年0ヶ月</v>
      </c>
      <c r="X19" s="163" t="str">
        <f t="shared" si="4"/>
        <v/>
      </c>
      <c r="Y19" s="164"/>
      <c r="Z19" s="51"/>
      <c r="AA19" s="177" t="e">
        <f>VLOOKUP(Z19,申込機器!$A$1:$B$9,2,0)</f>
        <v>#N/A</v>
      </c>
    </row>
    <row r="20" spans="1:27" s="3" customFormat="1" ht="14.25">
      <c r="A20" s="35">
        <v>15</v>
      </c>
      <c r="B20" s="166"/>
      <c r="C20" s="167" t="str">
        <f t="shared" si="0"/>
        <v/>
      </c>
      <c r="D20" s="168"/>
      <c r="E20" s="51"/>
      <c r="F20" s="36" t="e">
        <f t="shared" si="1"/>
        <v>#VALUE!</v>
      </c>
      <c r="G20" s="169"/>
      <c r="H20" s="19" t="e">
        <f>VLOOKUP(G20,'R7日程'!$A$3:$C$35,3,0)</f>
        <v>#N/A</v>
      </c>
      <c r="I20" s="51"/>
      <c r="J20" s="19" t="e">
        <f t="shared" si="2"/>
        <v>#VALUE!</v>
      </c>
      <c r="K20" s="170"/>
      <c r="L20" s="171"/>
      <c r="M20" s="172"/>
      <c r="N20" s="171"/>
      <c r="O20" s="170"/>
      <c r="P20" s="171"/>
      <c r="Q20" s="172"/>
      <c r="R20" s="171"/>
      <c r="S20" s="173"/>
      <c r="T20" s="174"/>
      <c r="U20" s="175"/>
      <c r="V20" s="176"/>
      <c r="W20" s="163" t="str">
        <f t="shared" si="3"/>
        <v>0年0ヶ月</v>
      </c>
      <c r="X20" s="163" t="str">
        <f t="shared" si="4"/>
        <v/>
      </c>
      <c r="Y20" s="164"/>
      <c r="Z20" s="51"/>
      <c r="AA20" s="177" t="e">
        <f>VLOOKUP(Z20,申込機器!$A$1:$B$9,2,0)</f>
        <v>#N/A</v>
      </c>
    </row>
    <row r="21" spans="1:27" s="3" customFormat="1" ht="14.25">
      <c r="A21" s="35">
        <v>16</v>
      </c>
      <c r="B21" s="166"/>
      <c r="C21" s="167" t="str">
        <f t="shared" si="0"/>
        <v/>
      </c>
      <c r="D21" s="168"/>
      <c r="E21" s="51"/>
      <c r="F21" s="36" t="e">
        <f t="shared" si="1"/>
        <v>#VALUE!</v>
      </c>
      <c r="G21" s="169"/>
      <c r="H21" s="19" t="e">
        <f>VLOOKUP(G21,'R7日程'!$A$3:$C$35,3,0)</f>
        <v>#N/A</v>
      </c>
      <c r="I21" s="51"/>
      <c r="J21" s="19" t="e">
        <f t="shared" si="2"/>
        <v>#VALUE!</v>
      </c>
      <c r="K21" s="170"/>
      <c r="L21" s="171"/>
      <c r="M21" s="172"/>
      <c r="N21" s="171"/>
      <c r="O21" s="170"/>
      <c r="P21" s="171"/>
      <c r="Q21" s="172"/>
      <c r="R21" s="171"/>
      <c r="S21" s="173"/>
      <c r="T21" s="174"/>
      <c r="U21" s="175"/>
      <c r="V21" s="176"/>
      <c r="W21" s="163" t="str">
        <f t="shared" si="3"/>
        <v>0年0ヶ月</v>
      </c>
      <c r="X21" s="163" t="str">
        <f t="shared" si="4"/>
        <v/>
      </c>
      <c r="Y21" s="164"/>
      <c r="Z21" s="51"/>
      <c r="AA21" s="177" t="e">
        <f>VLOOKUP(Z21,申込機器!$A$1:$B$9,2,0)</f>
        <v>#N/A</v>
      </c>
    </row>
    <row r="22" spans="1:27" s="3" customFormat="1" ht="14.25">
      <c r="A22" s="35">
        <v>17</v>
      </c>
      <c r="B22" s="166"/>
      <c r="C22" s="167" t="str">
        <f t="shared" si="0"/>
        <v/>
      </c>
      <c r="D22" s="168"/>
      <c r="E22" s="51"/>
      <c r="F22" s="36" t="e">
        <f t="shared" si="1"/>
        <v>#VALUE!</v>
      </c>
      <c r="G22" s="169"/>
      <c r="H22" s="19" t="e">
        <f>VLOOKUP(G22,'R7日程'!$A$3:$C$35,3,0)</f>
        <v>#N/A</v>
      </c>
      <c r="I22" s="51"/>
      <c r="J22" s="19" t="e">
        <f t="shared" si="2"/>
        <v>#VALUE!</v>
      </c>
      <c r="K22" s="170"/>
      <c r="L22" s="171"/>
      <c r="M22" s="172"/>
      <c r="N22" s="171"/>
      <c r="O22" s="170"/>
      <c r="P22" s="171"/>
      <c r="Q22" s="172"/>
      <c r="R22" s="171"/>
      <c r="S22" s="173"/>
      <c r="T22" s="174"/>
      <c r="U22" s="175"/>
      <c r="V22" s="176"/>
      <c r="W22" s="163" t="str">
        <f t="shared" si="3"/>
        <v>0年0ヶ月</v>
      </c>
      <c r="X22" s="163" t="str">
        <f t="shared" si="4"/>
        <v/>
      </c>
      <c r="Y22" s="164"/>
      <c r="Z22" s="51"/>
      <c r="AA22" s="177" t="e">
        <f>VLOOKUP(Z22,申込機器!$A$1:$B$9,2,0)</f>
        <v>#N/A</v>
      </c>
    </row>
    <row r="23" spans="1:27" s="3" customFormat="1" ht="14.25">
      <c r="A23" s="35">
        <v>18</v>
      </c>
      <c r="B23" s="166"/>
      <c r="C23" s="167" t="str">
        <f t="shared" si="0"/>
        <v/>
      </c>
      <c r="D23" s="168"/>
      <c r="E23" s="51"/>
      <c r="F23" s="36" t="e">
        <f t="shared" si="1"/>
        <v>#VALUE!</v>
      </c>
      <c r="G23" s="169"/>
      <c r="H23" s="19" t="e">
        <f>VLOOKUP(G23,'R7日程'!$A$3:$C$35,3,0)</f>
        <v>#N/A</v>
      </c>
      <c r="I23" s="51"/>
      <c r="J23" s="19" t="e">
        <f t="shared" si="2"/>
        <v>#VALUE!</v>
      </c>
      <c r="K23" s="170"/>
      <c r="L23" s="171"/>
      <c r="M23" s="172"/>
      <c r="N23" s="171"/>
      <c r="O23" s="170"/>
      <c r="P23" s="171"/>
      <c r="Q23" s="172"/>
      <c r="R23" s="171"/>
      <c r="S23" s="173"/>
      <c r="T23" s="174"/>
      <c r="U23" s="175"/>
      <c r="V23" s="176"/>
      <c r="W23" s="163" t="str">
        <f t="shared" si="3"/>
        <v>0年0ヶ月</v>
      </c>
      <c r="X23" s="163" t="str">
        <f t="shared" si="4"/>
        <v/>
      </c>
      <c r="Y23" s="164"/>
      <c r="Z23" s="51"/>
      <c r="AA23" s="177" t="e">
        <f>VLOOKUP(Z23,申込機器!$A$1:$B$9,2,0)</f>
        <v>#N/A</v>
      </c>
    </row>
    <row r="24" spans="1:27" s="3" customFormat="1" ht="14.25">
      <c r="A24" s="35">
        <v>19</v>
      </c>
      <c r="B24" s="166"/>
      <c r="C24" s="167" t="str">
        <f t="shared" si="0"/>
        <v/>
      </c>
      <c r="D24" s="168"/>
      <c r="E24" s="51"/>
      <c r="F24" s="36" t="e">
        <f t="shared" si="1"/>
        <v>#VALUE!</v>
      </c>
      <c r="G24" s="169"/>
      <c r="H24" s="19" t="e">
        <f>VLOOKUP(G24,'R7日程'!$A$3:$C$35,3,0)</f>
        <v>#N/A</v>
      </c>
      <c r="I24" s="51"/>
      <c r="J24" s="19" t="e">
        <f t="shared" si="2"/>
        <v>#VALUE!</v>
      </c>
      <c r="K24" s="170"/>
      <c r="L24" s="171"/>
      <c r="M24" s="172"/>
      <c r="N24" s="171"/>
      <c r="O24" s="170"/>
      <c r="P24" s="171"/>
      <c r="Q24" s="172"/>
      <c r="R24" s="171"/>
      <c r="S24" s="173"/>
      <c r="T24" s="174"/>
      <c r="U24" s="175"/>
      <c r="V24" s="176"/>
      <c r="W24" s="163" t="str">
        <f t="shared" si="3"/>
        <v>0年0ヶ月</v>
      </c>
      <c r="X24" s="163" t="str">
        <f t="shared" si="4"/>
        <v/>
      </c>
      <c r="Y24" s="164"/>
      <c r="Z24" s="51"/>
      <c r="AA24" s="177" t="e">
        <f>VLOOKUP(Z24,申込機器!$A$1:$B$9,2,0)</f>
        <v>#N/A</v>
      </c>
    </row>
    <row r="25" spans="1:27" s="3" customFormat="1" ht="14.25">
      <c r="A25" s="35">
        <v>20</v>
      </c>
      <c r="B25" s="166"/>
      <c r="C25" s="167" t="str">
        <f t="shared" si="0"/>
        <v/>
      </c>
      <c r="D25" s="168"/>
      <c r="E25" s="51"/>
      <c r="F25" s="36" t="e">
        <f t="shared" si="1"/>
        <v>#VALUE!</v>
      </c>
      <c r="G25" s="51"/>
      <c r="H25" s="19" t="e">
        <f>VLOOKUP(G25,'R7日程'!$A$3:$C$35,3,0)</f>
        <v>#N/A</v>
      </c>
      <c r="I25" s="51"/>
      <c r="J25" s="19" t="e">
        <f t="shared" si="2"/>
        <v>#VALUE!</v>
      </c>
      <c r="K25" s="170"/>
      <c r="L25" s="171"/>
      <c r="M25" s="172"/>
      <c r="N25" s="171"/>
      <c r="O25" s="170"/>
      <c r="P25" s="171"/>
      <c r="Q25" s="172"/>
      <c r="R25" s="171"/>
      <c r="S25" s="173"/>
      <c r="T25" s="174"/>
      <c r="U25" s="175"/>
      <c r="V25" s="176"/>
      <c r="W25" s="163" t="str">
        <f t="shared" si="3"/>
        <v>0年0ヶ月</v>
      </c>
      <c r="X25" s="163" t="str">
        <f t="shared" si="4"/>
        <v/>
      </c>
      <c r="Y25" s="164"/>
      <c r="Z25" s="51"/>
      <c r="AA25" s="177" t="e">
        <f>VLOOKUP(Z25,申込機器!$A$1:$B$9,2,0)</f>
        <v>#N/A</v>
      </c>
    </row>
    <row r="26" spans="1:27" s="3" customFormat="1" ht="14.25">
      <c r="A26" s="35">
        <v>21</v>
      </c>
      <c r="B26" s="166"/>
      <c r="C26" s="167" t="str">
        <f t="shared" si="0"/>
        <v/>
      </c>
      <c r="D26" s="168"/>
      <c r="E26" s="51"/>
      <c r="F26" s="36" t="e">
        <f t="shared" si="1"/>
        <v>#VALUE!</v>
      </c>
      <c r="G26" s="51"/>
      <c r="H26" s="19" t="e">
        <f>VLOOKUP(G26,'R7日程'!$A$3:$C$35,3,0)</f>
        <v>#N/A</v>
      </c>
      <c r="I26" s="51"/>
      <c r="J26" s="19" t="e">
        <f t="shared" si="2"/>
        <v>#VALUE!</v>
      </c>
      <c r="K26" s="170"/>
      <c r="L26" s="171"/>
      <c r="M26" s="172"/>
      <c r="N26" s="171"/>
      <c r="O26" s="170"/>
      <c r="P26" s="171"/>
      <c r="Q26" s="172"/>
      <c r="R26" s="171"/>
      <c r="S26" s="173"/>
      <c r="T26" s="174"/>
      <c r="U26" s="175"/>
      <c r="V26" s="176"/>
      <c r="W26" s="163" t="str">
        <f t="shared" si="3"/>
        <v>0年0ヶ月</v>
      </c>
      <c r="X26" s="163" t="str">
        <f t="shared" si="4"/>
        <v/>
      </c>
      <c r="Y26" s="164"/>
      <c r="Z26" s="51"/>
      <c r="AA26" s="177" t="e">
        <f>VLOOKUP(Z26,申込機器!$A$1:$B$9,2,0)</f>
        <v>#N/A</v>
      </c>
    </row>
    <row r="27" spans="1:27" s="3" customFormat="1" ht="14.25">
      <c r="A27" s="35">
        <v>22</v>
      </c>
      <c r="B27" s="166"/>
      <c r="C27" s="167" t="str">
        <f t="shared" si="0"/>
        <v/>
      </c>
      <c r="D27" s="168"/>
      <c r="E27" s="51"/>
      <c r="F27" s="36" t="e">
        <f t="shared" si="1"/>
        <v>#VALUE!</v>
      </c>
      <c r="G27" s="51"/>
      <c r="H27" s="19" t="e">
        <f>VLOOKUP(G27,'R7日程'!$A$3:$C$35,3,0)</f>
        <v>#N/A</v>
      </c>
      <c r="I27" s="51"/>
      <c r="J27" s="19" t="e">
        <f t="shared" si="2"/>
        <v>#VALUE!</v>
      </c>
      <c r="K27" s="170"/>
      <c r="L27" s="171"/>
      <c r="M27" s="172"/>
      <c r="N27" s="171"/>
      <c r="O27" s="170"/>
      <c r="P27" s="171"/>
      <c r="Q27" s="172"/>
      <c r="R27" s="171"/>
      <c r="S27" s="173"/>
      <c r="T27" s="174"/>
      <c r="U27" s="175"/>
      <c r="V27" s="176"/>
      <c r="W27" s="163" t="str">
        <f t="shared" si="3"/>
        <v>0年0ヶ月</v>
      </c>
      <c r="X27" s="163" t="str">
        <f t="shared" si="4"/>
        <v/>
      </c>
      <c r="Y27" s="164"/>
      <c r="Z27" s="51"/>
      <c r="AA27" s="177" t="e">
        <f>VLOOKUP(Z27,申込機器!$A$1:$B$9,2,0)</f>
        <v>#N/A</v>
      </c>
    </row>
    <row r="28" spans="1:27" s="3" customFormat="1" ht="14.25">
      <c r="A28" s="35">
        <v>23</v>
      </c>
      <c r="B28" s="166"/>
      <c r="C28" s="167" t="str">
        <f t="shared" si="0"/>
        <v/>
      </c>
      <c r="D28" s="168"/>
      <c r="E28" s="51"/>
      <c r="F28" s="36" t="e">
        <f t="shared" si="1"/>
        <v>#VALUE!</v>
      </c>
      <c r="G28" s="51"/>
      <c r="H28" s="19" t="e">
        <f>VLOOKUP(G28,'R7日程'!$A$3:$C$35,3,0)</f>
        <v>#N/A</v>
      </c>
      <c r="I28" s="51"/>
      <c r="J28" s="19" t="e">
        <f t="shared" si="2"/>
        <v>#VALUE!</v>
      </c>
      <c r="K28" s="170"/>
      <c r="L28" s="171"/>
      <c r="M28" s="172"/>
      <c r="N28" s="171"/>
      <c r="O28" s="170"/>
      <c r="P28" s="171"/>
      <c r="Q28" s="172"/>
      <c r="R28" s="171"/>
      <c r="S28" s="173"/>
      <c r="T28" s="174"/>
      <c r="U28" s="175"/>
      <c r="V28" s="176"/>
      <c r="W28" s="163" t="str">
        <f t="shared" si="3"/>
        <v>0年0ヶ月</v>
      </c>
      <c r="X28" s="163" t="str">
        <f t="shared" si="4"/>
        <v/>
      </c>
      <c r="Y28" s="164"/>
      <c r="Z28" s="51"/>
      <c r="AA28" s="177" t="e">
        <f>VLOOKUP(Z28,申込機器!$A$1:$B$9,2,0)</f>
        <v>#N/A</v>
      </c>
    </row>
    <row r="29" spans="1:27" s="3" customFormat="1" ht="14.25">
      <c r="A29" s="35">
        <v>24</v>
      </c>
      <c r="B29" s="166"/>
      <c r="C29" s="167" t="str">
        <f t="shared" si="0"/>
        <v/>
      </c>
      <c r="D29" s="168"/>
      <c r="E29" s="51"/>
      <c r="F29" s="36" t="e">
        <f t="shared" si="1"/>
        <v>#VALUE!</v>
      </c>
      <c r="G29" s="51"/>
      <c r="H29" s="19" t="e">
        <f>VLOOKUP(G29,'R7日程'!$A$3:$C$35,3,0)</f>
        <v>#N/A</v>
      </c>
      <c r="I29" s="51"/>
      <c r="J29" s="19" t="e">
        <f t="shared" si="2"/>
        <v>#VALUE!</v>
      </c>
      <c r="K29" s="170"/>
      <c r="L29" s="171"/>
      <c r="M29" s="172"/>
      <c r="N29" s="171"/>
      <c r="O29" s="170"/>
      <c r="P29" s="171"/>
      <c r="Q29" s="172"/>
      <c r="R29" s="171"/>
      <c r="S29" s="173"/>
      <c r="T29" s="174"/>
      <c r="U29" s="175"/>
      <c r="V29" s="176"/>
      <c r="W29" s="163" t="str">
        <f t="shared" si="3"/>
        <v>0年0ヶ月</v>
      </c>
      <c r="X29" s="163" t="str">
        <f t="shared" si="4"/>
        <v/>
      </c>
      <c r="Y29" s="164"/>
      <c r="Z29" s="51"/>
      <c r="AA29" s="177" t="e">
        <f>VLOOKUP(Z29,申込機器!$A$1:$B$9,2,0)</f>
        <v>#N/A</v>
      </c>
    </row>
    <row r="30" spans="1:27" s="3" customFormat="1" ht="14.25">
      <c r="A30" s="35">
        <v>25</v>
      </c>
      <c r="B30" s="166"/>
      <c r="C30" s="167" t="str">
        <f t="shared" si="0"/>
        <v/>
      </c>
      <c r="D30" s="168"/>
      <c r="E30" s="51"/>
      <c r="F30" s="36" t="e">
        <f t="shared" si="1"/>
        <v>#VALUE!</v>
      </c>
      <c r="G30" s="51"/>
      <c r="H30" s="19" t="e">
        <f>VLOOKUP(G30,'R7日程'!$A$3:$C$35,3,0)</f>
        <v>#N/A</v>
      </c>
      <c r="I30" s="51"/>
      <c r="J30" s="19" t="e">
        <f t="shared" si="2"/>
        <v>#VALUE!</v>
      </c>
      <c r="K30" s="170"/>
      <c r="L30" s="171"/>
      <c r="M30" s="172"/>
      <c r="N30" s="171"/>
      <c r="O30" s="170"/>
      <c r="P30" s="171"/>
      <c r="Q30" s="172"/>
      <c r="R30" s="171"/>
      <c r="S30" s="173"/>
      <c r="T30" s="174"/>
      <c r="U30" s="175"/>
      <c r="V30" s="176"/>
      <c r="W30" s="163" t="str">
        <f t="shared" si="3"/>
        <v>0年0ヶ月</v>
      </c>
      <c r="X30" s="163" t="str">
        <f t="shared" si="4"/>
        <v/>
      </c>
      <c r="Y30" s="164"/>
      <c r="Z30" s="51"/>
      <c r="AA30" s="177" t="e">
        <f>VLOOKUP(Z30,申込機器!$A$1:$B$9,2,0)</f>
        <v>#N/A</v>
      </c>
    </row>
    <row r="31" spans="1:27" s="3" customFormat="1" ht="14.25">
      <c r="A31" s="35">
        <v>26</v>
      </c>
      <c r="B31" s="166"/>
      <c r="C31" s="167" t="str">
        <f t="shared" si="0"/>
        <v/>
      </c>
      <c r="D31" s="168"/>
      <c r="E31" s="51"/>
      <c r="F31" s="36" t="e">
        <f t="shared" si="1"/>
        <v>#VALUE!</v>
      </c>
      <c r="G31" s="51"/>
      <c r="H31" s="19" t="e">
        <f>VLOOKUP(G31,'R7日程'!$A$3:$C$35,3,0)</f>
        <v>#N/A</v>
      </c>
      <c r="I31" s="51"/>
      <c r="J31" s="19" t="e">
        <f t="shared" si="2"/>
        <v>#VALUE!</v>
      </c>
      <c r="K31" s="170"/>
      <c r="L31" s="171"/>
      <c r="M31" s="172"/>
      <c r="N31" s="171"/>
      <c r="O31" s="170"/>
      <c r="P31" s="171"/>
      <c r="Q31" s="172"/>
      <c r="R31" s="171"/>
      <c r="S31" s="173"/>
      <c r="T31" s="174"/>
      <c r="U31" s="175"/>
      <c r="V31" s="176"/>
      <c r="W31" s="163" t="str">
        <f t="shared" si="3"/>
        <v>0年0ヶ月</v>
      </c>
      <c r="X31" s="163" t="str">
        <f t="shared" si="4"/>
        <v/>
      </c>
      <c r="Y31" s="164"/>
      <c r="Z31" s="51"/>
      <c r="AA31" s="177" t="e">
        <f>VLOOKUP(Z31,申込機器!$A$1:$B$9,2,0)</f>
        <v>#N/A</v>
      </c>
    </row>
    <row r="32" spans="1:27" s="3" customFormat="1" ht="14.25">
      <c r="A32" s="35">
        <v>27</v>
      </c>
      <c r="B32" s="166"/>
      <c r="C32" s="167" t="str">
        <f t="shared" si="0"/>
        <v/>
      </c>
      <c r="D32" s="168"/>
      <c r="E32" s="51"/>
      <c r="F32" s="36" t="e">
        <f t="shared" si="1"/>
        <v>#VALUE!</v>
      </c>
      <c r="G32" s="51"/>
      <c r="H32" s="19" t="e">
        <f>VLOOKUP(G32,'R7日程'!$A$3:$C$35,3,0)</f>
        <v>#N/A</v>
      </c>
      <c r="I32" s="51"/>
      <c r="J32" s="19" t="e">
        <f t="shared" si="2"/>
        <v>#VALUE!</v>
      </c>
      <c r="K32" s="170"/>
      <c r="L32" s="171"/>
      <c r="M32" s="172"/>
      <c r="N32" s="171"/>
      <c r="O32" s="170"/>
      <c r="P32" s="171"/>
      <c r="Q32" s="172"/>
      <c r="R32" s="171"/>
      <c r="S32" s="173"/>
      <c r="T32" s="174"/>
      <c r="U32" s="175"/>
      <c r="V32" s="176"/>
      <c r="W32" s="163" t="str">
        <f t="shared" si="3"/>
        <v>0年0ヶ月</v>
      </c>
      <c r="X32" s="163" t="str">
        <f t="shared" si="4"/>
        <v/>
      </c>
      <c r="Y32" s="164"/>
      <c r="Z32" s="51"/>
      <c r="AA32" s="177" t="e">
        <f>VLOOKUP(Z32,申込機器!$A$1:$B$9,2,0)</f>
        <v>#N/A</v>
      </c>
    </row>
    <row r="33" spans="1:27" s="3" customFormat="1" ht="14.25">
      <c r="A33" s="35">
        <v>28</v>
      </c>
      <c r="B33" s="166"/>
      <c r="C33" s="167" t="str">
        <f t="shared" si="0"/>
        <v/>
      </c>
      <c r="D33" s="168"/>
      <c r="E33" s="51"/>
      <c r="F33" s="36" t="e">
        <f t="shared" si="1"/>
        <v>#VALUE!</v>
      </c>
      <c r="G33" s="51"/>
      <c r="H33" s="19" t="e">
        <f>VLOOKUP(G33,'R7日程'!$A$3:$C$35,3,0)</f>
        <v>#N/A</v>
      </c>
      <c r="I33" s="51"/>
      <c r="J33" s="19" t="e">
        <f t="shared" si="2"/>
        <v>#VALUE!</v>
      </c>
      <c r="K33" s="170"/>
      <c r="L33" s="171"/>
      <c r="M33" s="172"/>
      <c r="N33" s="171"/>
      <c r="O33" s="170"/>
      <c r="P33" s="171"/>
      <c r="Q33" s="172"/>
      <c r="R33" s="171"/>
      <c r="S33" s="173"/>
      <c r="T33" s="174"/>
      <c r="U33" s="175"/>
      <c r="V33" s="176"/>
      <c r="W33" s="163" t="str">
        <f t="shared" si="3"/>
        <v>0年0ヶ月</v>
      </c>
      <c r="X33" s="163" t="str">
        <f t="shared" si="4"/>
        <v/>
      </c>
      <c r="Y33" s="164"/>
      <c r="Z33" s="51"/>
      <c r="AA33" s="177" t="e">
        <f>VLOOKUP(Z33,申込機器!$A$1:$B$9,2,0)</f>
        <v>#N/A</v>
      </c>
    </row>
    <row r="34" spans="1:27" s="3" customFormat="1" ht="14.25">
      <c r="A34" s="35">
        <v>29</v>
      </c>
      <c r="B34" s="166"/>
      <c r="C34" s="167" t="str">
        <f t="shared" si="0"/>
        <v/>
      </c>
      <c r="D34" s="168"/>
      <c r="E34" s="51"/>
      <c r="F34" s="36" t="e">
        <f t="shared" si="1"/>
        <v>#VALUE!</v>
      </c>
      <c r="G34" s="51"/>
      <c r="H34" s="19" t="e">
        <f>VLOOKUP(G34,'R7日程'!$A$3:$C$35,3,0)</f>
        <v>#N/A</v>
      </c>
      <c r="I34" s="51"/>
      <c r="J34" s="19" t="e">
        <f t="shared" si="2"/>
        <v>#VALUE!</v>
      </c>
      <c r="K34" s="170"/>
      <c r="L34" s="171"/>
      <c r="M34" s="172"/>
      <c r="N34" s="171"/>
      <c r="O34" s="170"/>
      <c r="P34" s="171"/>
      <c r="Q34" s="172"/>
      <c r="R34" s="171"/>
      <c r="S34" s="173"/>
      <c r="T34" s="174"/>
      <c r="U34" s="175"/>
      <c r="V34" s="176"/>
      <c r="W34" s="163" t="str">
        <f t="shared" si="3"/>
        <v>0年0ヶ月</v>
      </c>
      <c r="X34" s="163" t="str">
        <f t="shared" si="4"/>
        <v/>
      </c>
      <c r="Y34" s="164"/>
      <c r="Z34" s="51"/>
      <c r="AA34" s="177" t="e">
        <f>VLOOKUP(Z34,申込機器!$A$1:$B$9,2,0)</f>
        <v>#N/A</v>
      </c>
    </row>
    <row r="35" spans="1:27" s="3" customFormat="1" ht="14.25">
      <c r="A35" s="35">
        <v>30</v>
      </c>
      <c r="B35" s="166"/>
      <c r="C35" s="167" t="str">
        <f t="shared" si="0"/>
        <v/>
      </c>
      <c r="D35" s="168"/>
      <c r="E35" s="51"/>
      <c r="F35" s="36" t="e">
        <f t="shared" si="1"/>
        <v>#VALUE!</v>
      </c>
      <c r="G35" s="51"/>
      <c r="H35" s="19" t="e">
        <f>VLOOKUP(G35,'R7日程'!$A$3:$C$35,3,0)</f>
        <v>#N/A</v>
      </c>
      <c r="I35" s="51"/>
      <c r="J35" s="19" t="e">
        <f t="shared" si="2"/>
        <v>#VALUE!</v>
      </c>
      <c r="K35" s="170"/>
      <c r="L35" s="171"/>
      <c r="M35" s="172"/>
      <c r="N35" s="171"/>
      <c r="O35" s="170"/>
      <c r="P35" s="171"/>
      <c r="Q35" s="172"/>
      <c r="R35" s="171"/>
      <c r="S35" s="173"/>
      <c r="T35" s="174"/>
      <c r="U35" s="175"/>
      <c r="V35" s="176"/>
      <c r="W35" s="163" t="str">
        <f t="shared" si="3"/>
        <v>0年0ヶ月</v>
      </c>
      <c r="X35" s="163" t="str">
        <f t="shared" si="4"/>
        <v/>
      </c>
      <c r="Y35" s="164"/>
      <c r="Z35" s="51"/>
      <c r="AA35" s="177" t="e">
        <f>VLOOKUP(Z35,申込機器!$A$1:$B$9,2,0)</f>
        <v>#N/A</v>
      </c>
    </row>
    <row r="36" spans="1:27" s="3" customFormat="1" ht="14.25">
      <c r="A36" s="35">
        <v>31</v>
      </c>
      <c r="B36" s="166"/>
      <c r="C36" s="167" t="str">
        <f t="shared" si="0"/>
        <v/>
      </c>
      <c r="D36" s="168"/>
      <c r="E36" s="51"/>
      <c r="F36" s="36" t="e">
        <f t="shared" si="1"/>
        <v>#VALUE!</v>
      </c>
      <c r="G36" s="51"/>
      <c r="H36" s="19" t="e">
        <f>VLOOKUP(G36,'R7日程'!$A$3:$C$35,3,0)</f>
        <v>#N/A</v>
      </c>
      <c r="I36" s="51"/>
      <c r="J36" s="19" t="e">
        <f t="shared" si="2"/>
        <v>#VALUE!</v>
      </c>
      <c r="K36" s="170"/>
      <c r="L36" s="171"/>
      <c r="M36" s="172"/>
      <c r="N36" s="171"/>
      <c r="O36" s="170"/>
      <c r="P36" s="171"/>
      <c r="Q36" s="172"/>
      <c r="R36" s="171"/>
      <c r="S36" s="173"/>
      <c r="T36" s="174"/>
      <c r="U36" s="175"/>
      <c r="V36" s="176"/>
      <c r="W36" s="163" t="str">
        <f t="shared" si="3"/>
        <v>0年0ヶ月</v>
      </c>
      <c r="X36" s="163" t="str">
        <f t="shared" si="4"/>
        <v/>
      </c>
      <c r="Y36" s="164"/>
      <c r="Z36" s="51"/>
      <c r="AA36" s="177" t="e">
        <f>VLOOKUP(Z36,申込機器!$A$1:$B$9,2,0)</f>
        <v>#N/A</v>
      </c>
    </row>
    <row r="37" spans="1:27" s="3" customFormat="1" ht="14.25">
      <c r="A37" s="35">
        <v>32</v>
      </c>
      <c r="B37" s="166"/>
      <c r="C37" s="167" t="str">
        <f t="shared" si="0"/>
        <v/>
      </c>
      <c r="D37" s="168"/>
      <c r="E37" s="51"/>
      <c r="F37" s="36" t="e">
        <f t="shared" si="1"/>
        <v>#VALUE!</v>
      </c>
      <c r="G37" s="51"/>
      <c r="H37" s="19" t="e">
        <f>VLOOKUP(G37,'R7日程'!$A$3:$C$35,3,0)</f>
        <v>#N/A</v>
      </c>
      <c r="I37" s="51"/>
      <c r="J37" s="19" t="e">
        <f t="shared" si="2"/>
        <v>#VALUE!</v>
      </c>
      <c r="K37" s="170"/>
      <c r="L37" s="171"/>
      <c r="M37" s="172"/>
      <c r="N37" s="171"/>
      <c r="O37" s="170"/>
      <c r="P37" s="171"/>
      <c r="Q37" s="172"/>
      <c r="R37" s="171"/>
      <c r="S37" s="173"/>
      <c r="T37" s="174"/>
      <c r="U37" s="175"/>
      <c r="V37" s="176"/>
      <c r="W37" s="163" t="str">
        <f t="shared" si="3"/>
        <v>0年0ヶ月</v>
      </c>
      <c r="X37" s="163" t="str">
        <f t="shared" si="4"/>
        <v/>
      </c>
      <c r="Y37" s="164"/>
      <c r="Z37" s="51"/>
      <c r="AA37" s="177" t="e">
        <f>VLOOKUP(Z37,申込機器!$A$1:$B$9,2,0)</f>
        <v>#N/A</v>
      </c>
    </row>
    <row r="38" spans="1:27" s="3" customFormat="1" ht="14.25">
      <c r="A38" s="35">
        <v>33</v>
      </c>
      <c r="B38" s="166"/>
      <c r="C38" s="167" t="str">
        <f t="shared" si="0"/>
        <v/>
      </c>
      <c r="D38" s="168"/>
      <c r="E38" s="51"/>
      <c r="F38" s="36" t="e">
        <f t="shared" si="1"/>
        <v>#VALUE!</v>
      </c>
      <c r="G38" s="51"/>
      <c r="H38" s="19" t="e">
        <f>VLOOKUP(G38,'R7日程'!$A$3:$C$35,3,0)</f>
        <v>#N/A</v>
      </c>
      <c r="I38" s="51"/>
      <c r="J38" s="19" t="e">
        <f t="shared" si="2"/>
        <v>#VALUE!</v>
      </c>
      <c r="K38" s="170"/>
      <c r="L38" s="171"/>
      <c r="M38" s="172"/>
      <c r="N38" s="171"/>
      <c r="O38" s="170"/>
      <c r="P38" s="171"/>
      <c r="Q38" s="172"/>
      <c r="R38" s="171"/>
      <c r="S38" s="173"/>
      <c r="T38" s="174"/>
      <c r="U38" s="175"/>
      <c r="V38" s="176"/>
      <c r="W38" s="163" t="str">
        <f t="shared" si="3"/>
        <v>0年0ヶ月</v>
      </c>
      <c r="X38" s="163" t="str">
        <f t="shared" si="4"/>
        <v/>
      </c>
      <c r="Y38" s="164"/>
      <c r="Z38" s="51"/>
      <c r="AA38" s="177" t="e">
        <f>VLOOKUP(Z38,申込機器!$A$1:$B$9,2,0)</f>
        <v>#N/A</v>
      </c>
    </row>
    <row r="39" spans="1:27" s="3" customFormat="1" ht="14.25">
      <c r="A39" s="35">
        <v>34</v>
      </c>
      <c r="B39" s="166"/>
      <c r="C39" s="167" t="str">
        <f t="shared" si="0"/>
        <v/>
      </c>
      <c r="D39" s="168"/>
      <c r="E39" s="51"/>
      <c r="F39" s="36" t="e">
        <f t="shared" si="1"/>
        <v>#VALUE!</v>
      </c>
      <c r="G39" s="51"/>
      <c r="H39" s="19" t="e">
        <f>VLOOKUP(G39,'R7日程'!$A$3:$C$35,3,0)</f>
        <v>#N/A</v>
      </c>
      <c r="I39" s="51"/>
      <c r="J39" s="19" t="e">
        <f t="shared" si="2"/>
        <v>#VALUE!</v>
      </c>
      <c r="K39" s="170"/>
      <c r="L39" s="171"/>
      <c r="M39" s="172"/>
      <c r="N39" s="171"/>
      <c r="O39" s="170"/>
      <c r="P39" s="171"/>
      <c r="Q39" s="172"/>
      <c r="R39" s="171"/>
      <c r="S39" s="173"/>
      <c r="T39" s="174"/>
      <c r="U39" s="175"/>
      <c r="V39" s="176"/>
      <c r="W39" s="163" t="str">
        <f t="shared" si="3"/>
        <v>0年0ヶ月</v>
      </c>
      <c r="X39" s="163" t="str">
        <f t="shared" si="4"/>
        <v/>
      </c>
      <c r="Y39" s="164"/>
      <c r="Z39" s="51"/>
      <c r="AA39" s="177" t="e">
        <f>VLOOKUP(Z39,申込機器!$A$1:$B$9,2,0)</f>
        <v>#N/A</v>
      </c>
    </row>
    <row r="40" spans="1:27" s="3" customFormat="1" ht="14.25">
      <c r="A40" s="35">
        <v>35</v>
      </c>
      <c r="B40" s="166"/>
      <c r="C40" s="167" t="str">
        <f t="shared" si="0"/>
        <v/>
      </c>
      <c r="D40" s="168"/>
      <c r="E40" s="51"/>
      <c r="F40" s="36" t="e">
        <f t="shared" si="1"/>
        <v>#VALUE!</v>
      </c>
      <c r="G40" s="51"/>
      <c r="H40" s="19" t="e">
        <f>VLOOKUP(G40,'R7日程'!$A$3:$C$35,3,0)</f>
        <v>#N/A</v>
      </c>
      <c r="I40" s="51"/>
      <c r="J40" s="19" t="e">
        <f t="shared" si="2"/>
        <v>#VALUE!</v>
      </c>
      <c r="K40" s="170"/>
      <c r="L40" s="171"/>
      <c r="M40" s="172"/>
      <c r="N40" s="171"/>
      <c r="O40" s="170"/>
      <c r="P40" s="171"/>
      <c r="Q40" s="172"/>
      <c r="R40" s="171"/>
      <c r="S40" s="173"/>
      <c r="T40" s="174"/>
      <c r="U40" s="175"/>
      <c r="V40" s="176"/>
      <c r="W40" s="163" t="str">
        <f t="shared" si="3"/>
        <v>0年0ヶ月</v>
      </c>
      <c r="X40" s="163" t="str">
        <f t="shared" si="4"/>
        <v/>
      </c>
      <c r="Y40" s="164"/>
      <c r="Z40" s="51"/>
      <c r="AA40" s="177" t="e">
        <f>VLOOKUP(Z40,申込機器!$A$1:$B$9,2,0)</f>
        <v>#N/A</v>
      </c>
    </row>
    <row r="41" spans="1:27" s="3" customFormat="1" ht="14.25">
      <c r="A41" s="35">
        <v>36</v>
      </c>
      <c r="B41" s="166"/>
      <c r="C41" s="167" t="str">
        <f t="shared" si="0"/>
        <v/>
      </c>
      <c r="D41" s="168"/>
      <c r="E41" s="51"/>
      <c r="F41" s="36" t="e">
        <f t="shared" si="1"/>
        <v>#VALUE!</v>
      </c>
      <c r="G41" s="51"/>
      <c r="H41" s="19" t="e">
        <f>VLOOKUP(G41,'R7日程'!$A$3:$C$35,3,0)</f>
        <v>#N/A</v>
      </c>
      <c r="I41" s="51"/>
      <c r="J41" s="19" t="e">
        <f t="shared" si="2"/>
        <v>#VALUE!</v>
      </c>
      <c r="K41" s="170"/>
      <c r="L41" s="171"/>
      <c r="M41" s="172"/>
      <c r="N41" s="171"/>
      <c r="O41" s="170"/>
      <c r="P41" s="171"/>
      <c r="Q41" s="172"/>
      <c r="R41" s="171"/>
      <c r="S41" s="173"/>
      <c r="T41" s="174"/>
      <c r="U41" s="175"/>
      <c r="V41" s="176"/>
      <c r="W41" s="163" t="str">
        <f t="shared" si="3"/>
        <v>0年0ヶ月</v>
      </c>
      <c r="X41" s="163" t="str">
        <f t="shared" si="4"/>
        <v/>
      </c>
      <c r="Y41" s="164"/>
      <c r="Z41" s="51"/>
      <c r="AA41" s="177" t="e">
        <f>VLOOKUP(Z41,申込機器!$A$1:$B$9,2,0)</f>
        <v>#N/A</v>
      </c>
    </row>
    <row r="42" spans="1:27" s="3" customFormat="1" ht="14.25">
      <c r="A42" s="35">
        <v>37</v>
      </c>
      <c r="B42" s="166"/>
      <c r="C42" s="167" t="str">
        <f t="shared" si="0"/>
        <v/>
      </c>
      <c r="D42" s="168"/>
      <c r="E42" s="51"/>
      <c r="F42" s="36" t="e">
        <f t="shared" si="1"/>
        <v>#VALUE!</v>
      </c>
      <c r="G42" s="51"/>
      <c r="H42" s="19" t="e">
        <f>VLOOKUP(G42,'R7日程'!$A$3:$C$35,3,0)</f>
        <v>#N/A</v>
      </c>
      <c r="I42" s="51"/>
      <c r="J42" s="19" t="e">
        <f t="shared" si="2"/>
        <v>#VALUE!</v>
      </c>
      <c r="K42" s="170"/>
      <c r="L42" s="171"/>
      <c r="M42" s="172"/>
      <c r="N42" s="171"/>
      <c r="O42" s="170"/>
      <c r="P42" s="171"/>
      <c r="Q42" s="172"/>
      <c r="R42" s="171"/>
      <c r="S42" s="173"/>
      <c r="T42" s="174"/>
      <c r="U42" s="175"/>
      <c r="V42" s="176"/>
      <c r="W42" s="163" t="str">
        <f t="shared" si="3"/>
        <v>0年0ヶ月</v>
      </c>
      <c r="X42" s="163" t="str">
        <f t="shared" si="4"/>
        <v/>
      </c>
      <c r="Y42" s="164"/>
      <c r="Z42" s="51"/>
      <c r="AA42" s="177" t="e">
        <f>VLOOKUP(Z42,申込機器!$A$1:$B$9,2,0)</f>
        <v>#N/A</v>
      </c>
    </row>
    <row r="43" spans="1:27" s="3" customFormat="1" ht="14.25">
      <c r="A43" s="35">
        <v>38</v>
      </c>
      <c r="B43" s="166"/>
      <c r="C43" s="167" t="str">
        <f t="shared" si="0"/>
        <v/>
      </c>
      <c r="D43" s="168"/>
      <c r="E43" s="51"/>
      <c r="F43" s="36" t="e">
        <f t="shared" si="1"/>
        <v>#VALUE!</v>
      </c>
      <c r="G43" s="51"/>
      <c r="H43" s="19" t="e">
        <f>VLOOKUP(G43,'R7日程'!$A$3:$C$35,3,0)</f>
        <v>#N/A</v>
      </c>
      <c r="I43" s="51"/>
      <c r="J43" s="19" t="e">
        <f t="shared" si="2"/>
        <v>#VALUE!</v>
      </c>
      <c r="K43" s="170"/>
      <c r="L43" s="171"/>
      <c r="M43" s="172"/>
      <c r="N43" s="171"/>
      <c r="O43" s="170"/>
      <c r="P43" s="171"/>
      <c r="Q43" s="172"/>
      <c r="R43" s="171"/>
      <c r="S43" s="173"/>
      <c r="T43" s="174"/>
      <c r="U43" s="175"/>
      <c r="V43" s="176"/>
      <c r="W43" s="163" t="str">
        <f t="shared" si="3"/>
        <v>0年0ヶ月</v>
      </c>
      <c r="X43" s="163" t="str">
        <f t="shared" si="4"/>
        <v/>
      </c>
      <c r="Y43" s="164"/>
      <c r="Z43" s="51"/>
      <c r="AA43" s="177" t="e">
        <f>VLOOKUP(Z43,申込機器!$A$1:$B$9,2,0)</f>
        <v>#N/A</v>
      </c>
    </row>
    <row r="44" spans="1:27" s="3" customFormat="1" ht="14.25">
      <c r="A44" s="35">
        <v>39</v>
      </c>
      <c r="B44" s="166"/>
      <c r="C44" s="167" t="str">
        <f t="shared" si="0"/>
        <v/>
      </c>
      <c r="D44" s="168"/>
      <c r="E44" s="51"/>
      <c r="F44" s="36" t="e">
        <f t="shared" si="1"/>
        <v>#VALUE!</v>
      </c>
      <c r="G44" s="51"/>
      <c r="H44" s="19" t="e">
        <f>VLOOKUP(G44,'R7日程'!$A$3:$C$35,3,0)</f>
        <v>#N/A</v>
      </c>
      <c r="I44" s="51"/>
      <c r="J44" s="19" t="e">
        <f t="shared" si="2"/>
        <v>#VALUE!</v>
      </c>
      <c r="K44" s="170"/>
      <c r="L44" s="171"/>
      <c r="M44" s="172"/>
      <c r="N44" s="171"/>
      <c r="O44" s="170"/>
      <c r="P44" s="171"/>
      <c r="Q44" s="172"/>
      <c r="R44" s="171"/>
      <c r="S44" s="173"/>
      <c r="T44" s="174"/>
      <c r="U44" s="175"/>
      <c r="V44" s="176"/>
      <c r="W44" s="163" t="str">
        <f t="shared" si="3"/>
        <v>0年0ヶ月</v>
      </c>
      <c r="X44" s="163" t="str">
        <f t="shared" si="4"/>
        <v/>
      </c>
      <c r="Y44" s="164"/>
      <c r="Z44" s="51"/>
      <c r="AA44" s="177" t="e">
        <f>VLOOKUP(Z44,申込機器!$A$1:$B$9,2,0)</f>
        <v>#N/A</v>
      </c>
    </row>
    <row r="45" spans="1:27" s="3" customFormat="1" ht="14.25">
      <c r="A45" s="35">
        <v>40</v>
      </c>
      <c r="B45" s="166"/>
      <c r="C45" s="167" t="str">
        <f t="shared" si="0"/>
        <v/>
      </c>
      <c r="D45" s="168"/>
      <c r="E45" s="51"/>
      <c r="F45" s="36" t="e">
        <f t="shared" si="1"/>
        <v>#VALUE!</v>
      </c>
      <c r="G45" s="51"/>
      <c r="H45" s="19" t="e">
        <f>VLOOKUP(G45,'R7日程'!$A$3:$C$35,3,0)</f>
        <v>#N/A</v>
      </c>
      <c r="I45" s="51"/>
      <c r="J45" s="19" t="e">
        <f t="shared" si="2"/>
        <v>#VALUE!</v>
      </c>
      <c r="K45" s="170"/>
      <c r="L45" s="171"/>
      <c r="M45" s="172"/>
      <c r="N45" s="171"/>
      <c r="O45" s="170"/>
      <c r="P45" s="171"/>
      <c r="Q45" s="172"/>
      <c r="R45" s="171"/>
      <c r="S45" s="173"/>
      <c r="T45" s="174"/>
      <c r="U45" s="175"/>
      <c r="V45" s="176"/>
      <c r="W45" s="163" t="str">
        <f t="shared" si="3"/>
        <v>0年0ヶ月</v>
      </c>
      <c r="X45" s="163" t="str">
        <f t="shared" si="4"/>
        <v/>
      </c>
      <c r="Y45" s="164"/>
      <c r="Z45" s="51"/>
      <c r="AA45" s="177" t="e">
        <f>VLOOKUP(Z45,申込機器!$A$1:$B$9,2,0)</f>
        <v>#N/A</v>
      </c>
    </row>
    <row r="46" spans="1:27" s="3" customFormat="1" ht="14.25">
      <c r="A46" s="35">
        <v>41</v>
      </c>
      <c r="B46" s="166"/>
      <c r="C46" s="167" t="str">
        <f t="shared" si="0"/>
        <v/>
      </c>
      <c r="D46" s="168"/>
      <c r="E46" s="51"/>
      <c r="F46" s="36" t="e">
        <f t="shared" si="1"/>
        <v>#VALUE!</v>
      </c>
      <c r="G46" s="51"/>
      <c r="H46" s="19" t="e">
        <f>VLOOKUP(G46,'R7日程'!$A$3:$C$35,3,0)</f>
        <v>#N/A</v>
      </c>
      <c r="I46" s="51"/>
      <c r="J46" s="19" t="e">
        <f t="shared" si="2"/>
        <v>#VALUE!</v>
      </c>
      <c r="K46" s="170"/>
      <c r="L46" s="171"/>
      <c r="M46" s="172"/>
      <c r="N46" s="171"/>
      <c r="O46" s="170"/>
      <c r="P46" s="171"/>
      <c r="Q46" s="172"/>
      <c r="R46" s="171"/>
      <c r="S46" s="173"/>
      <c r="T46" s="174"/>
      <c r="U46" s="175"/>
      <c r="V46" s="176"/>
      <c r="W46" s="163" t="str">
        <f t="shared" si="3"/>
        <v>0年0ヶ月</v>
      </c>
      <c r="X46" s="163" t="str">
        <f t="shared" si="4"/>
        <v/>
      </c>
      <c r="Y46" s="164"/>
      <c r="Z46" s="51"/>
      <c r="AA46" s="177" t="e">
        <f>VLOOKUP(Z46,申込機器!$A$1:$B$9,2,0)</f>
        <v>#N/A</v>
      </c>
    </row>
    <row r="47" spans="1:27" s="3" customFormat="1" ht="14.25">
      <c r="A47" s="35">
        <v>42</v>
      </c>
      <c r="B47" s="166"/>
      <c r="C47" s="167" t="str">
        <f t="shared" si="0"/>
        <v/>
      </c>
      <c r="D47" s="168"/>
      <c r="E47" s="51"/>
      <c r="F47" s="36" t="e">
        <f t="shared" si="1"/>
        <v>#VALUE!</v>
      </c>
      <c r="G47" s="51"/>
      <c r="H47" s="19" t="e">
        <f>VLOOKUP(G47,'R7日程'!$A$3:$C$35,3,0)</f>
        <v>#N/A</v>
      </c>
      <c r="I47" s="51"/>
      <c r="J47" s="19" t="e">
        <f t="shared" si="2"/>
        <v>#VALUE!</v>
      </c>
      <c r="K47" s="170"/>
      <c r="L47" s="171"/>
      <c r="M47" s="172"/>
      <c r="N47" s="171"/>
      <c r="O47" s="170"/>
      <c r="P47" s="171"/>
      <c r="Q47" s="172"/>
      <c r="R47" s="171"/>
      <c r="S47" s="173"/>
      <c r="T47" s="174"/>
      <c r="U47" s="175"/>
      <c r="V47" s="176"/>
      <c r="W47" s="163" t="str">
        <f t="shared" si="3"/>
        <v>0年0ヶ月</v>
      </c>
      <c r="X47" s="163" t="str">
        <f t="shared" si="4"/>
        <v/>
      </c>
      <c r="Y47" s="164"/>
      <c r="Z47" s="51"/>
      <c r="AA47" s="177" t="e">
        <f>VLOOKUP(Z47,申込機器!$A$1:$B$9,2,0)</f>
        <v>#N/A</v>
      </c>
    </row>
    <row r="48" spans="1:27" s="3" customFormat="1" ht="14.25">
      <c r="A48" s="35">
        <v>43</v>
      </c>
      <c r="B48" s="166"/>
      <c r="C48" s="167" t="str">
        <f t="shared" si="0"/>
        <v/>
      </c>
      <c r="D48" s="168"/>
      <c r="E48" s="51"/>
      <c r="F48" s="36" t="e">
        <f t="shared" si="1"/>
        <v>#VALUE!</v>
      </c>
      <c r="G48" s="51"/>
      <c r="H48" s="19" t="e">
        <f>VLOOKUP(G48,'R7日程'!$A$3:$C$35,3,0)</f>
        <v>#N/A</v>
      </c>
      <c r="I48" s="51"/>
      <c r="J48" s="19" t="e">
        <f t="shared" si="2"/>
        <v>#VALUE!</v>
      </c>
      <c r="K48" s="170"/>
      <c r="L48" s="171"/>
      <c r="M48" s="172"/>
      <c r="N48" s="171"/>
      <c r="O48" s="170"/>
      <c r="P48" s="171"/>
      <c r="Q48" s="172"/>
      <c r="R48" s="171"/>
      <c r="S48" s="173"/>
      <c r="T48" s="174"/>
      <c r="U48" s="175"/>
      <c r="V48" s="176"/>
      <c r="W48" s="163" t="str">
        <f t="shared" si="3"/>
        <v>0年0ヶ月</v>
      </c>
      <c r="X48" s="163" t="str">
        <f t="shared" si="4"/>
        <v/>
      </c>
      <c r="Y48" s="164"/>
      <c r="Z48" s="51"/>
      <c r="AA48" s="177" t="e">
        <f>VLOOKUP(Z48,申込機器!$A$1:$B$9,2,0)</f>
        <v>#N/A</v>
      </c>
    </row>
    <row r="49" spans="1:27" s="3" customFormat="1" ht="14.25">
      <c r="A49" s="35">
        <v>44</v>
      </c>
      <c r="B49" s="166"/>
      <c r="C49" s="167" t="str">
        <f t="shared" si="0"/>
        <v/>
      </c>
      <c r="D49" s="168"/>
      <c r="E49" s="51"/>
      <c r="F49" s="36" t="e">
        <f t="shared" si="1"/>
        <v>#VALUE!</v>
      </c>
      <c r="G49" s="51"/>
      <c r="H49" s="19" t="e">
        <f>VLOOKUP(G49,'R7日程'!$A$3:$C$35,3,0)</f>
        <v>#N/A</v>
      </c>
      <c r="I49" s="51"/>
      <c r="J49" s="19" t="e">
        <f t="shared" si="2"/>
        <v>#VALUE!</v>
      </c>
      <c r="K49" s="170"/>
      <c r="L49" s="171"/>
      <c r="M49" s="172"/>
      <c r="N49" s="171"/>
      <c r="O49" s="170"/>
      <c r="P49" s="171"/>
      <c r="Q49" s="172"/>
      <c r="R49" s="171"/>
      <c r="S49" s="173"/>
      <c r="T49" s="174"/>
      <c r="U49" s="175"/>
      <c r="V49" s="176"/>
      <c r="W49" s="163" t="str">
        <f t="shared" si="3"/>
        <v>0年0ヶ月</v>
      </c>
      <c r="X49" s="163" t="str">
        <f t="shared" si="4"/>
        <v/>
      </c>
      <c r="Y49" s="164"/>
      <c r="Z49" s="51"/>
      <c r="AA49" s="177" t="e">
        <f>VLOOKUP(Z49,申込機器!$A$1:$B$9,2,0)</f>
        <v>#N/A</v>
      </c>
    </row>
    <row r="50" spans="1:27" s="3" customFormat="1" ht="14.25">
      <c r="A50" s="35">
        <v>45</v>
      </c>
      <c r="B50" s="166"/>
      <c r="C50" s="167" t="str">
        <f t="shared" si="0"/>
        <v/>
      </c>
      <c r="D50" s="168"/>
      <c r="E50" s="51"/>
      <c r="F50" s="36" t="e">
        <f t="shared" si="1"/>
        <v>#VALUE!</v>
      </c>
      <c r="G50" s="51"/>
      <c r="H50" s="19" t="e">
        <f>VLOOKUP(G50,'R7日程'!$A$3:$C$35,3,0)</f>
        <v>#N/A</v>
      </c>
      <c r="I50" s="51"/>
      <c r="J50" s="19" t="e">
        <f t="shared" si="2"/>
        <v>#VALUE!</v>
      </c>
      <c r="K50" s="170"/>
      <c r="L50" s="171"/>
      <c r="M50" s="172"/>
      <c r="N50" s="171"/>
      <c r="O50" s="170"/>
      <c r="P50" s="171"/>
      <c r="Q50" s="172"/>
      <c r="R50" s="171"/>
      <c r="S50" s="173"/>
      <c r="T50" s="174"/>
      <c r="U50" s="175"/>
      <c r="V50" s="176"/>
      <c r="W50" s="163" t="str">
        <f t="shared" si="3"/>
        <v>0年0ヶ月</v>
      </c>
      <c r="X50" s="163" t="str">
        <f t="shared" si="4"/>
        <v/>
      </c>
      <c r="Y50" s="164"/>
      <c r="Z50" s="51"/>
      <c r="AA50" s="177" t="e">
        <f>VLOOKUP(Z50,申込機器!$A$1:$B$9,2,0)</f>
        <v>#N/A</v>
      </c>
    </row>
    <row r="51" spans="1:27" s="3" customFormat="1" ht="14.25">
      <c r="A51" s="35">
        <v>46</v>
      </c>
      <c r="B51" s="166"/>
      <c r="C51" s="167" t="str">
        <f t="shared" si="0"/>
        <v/>
      </c>
      <c r="D51" s="168"/>
      <c r="E51" s="51"/>
      <c r="F51" s="36" t="e">
        <f t="shared" si="1"/>
        <v>#VALUE!</v>
      </c>
      <c r="G51" s="51"/>
      <c r="H51" s="19" t="e">
        <f>VLOOKUP(G51,'R7日程'!$A$3:$C$35,3,0)</f>
        <v>#N/A</v>
      </c>
      <c r="I51" s="51"/>
      <c r="J51" s="19" t="e">
        <f t="shared" si="2"/>
        <v>#VALUE!</v>
      </c>
      <c r="K51" s="170"/>
      <c r="L51" s="171"/>
      <c r="M51" s="172"/>
      <c r="N51" s="171"/>
      <c r="O51" s="170"/>
      <c r="P51" s="171"/>
      <c r="Q51" s="172"/>
      <c r="R51" s="171"/>
      <c r="S51" s="173"/>
      <c r="T51" s="174"/>
      <c r="U51" s="175"/>
      <c r="V51" s="176"/>
      <c r="W51" s="163" t="str">
        <f t="shared" si="3"/>
        <v>0年0ヶ月</v>
      </c>
      <c r="X51" s="163" t="str">
        <f t="shared" si="4"/>
        <v/>
      </c>
      <c r="Y51" s="164"/>
      <c r="Z51" s="51"/>
      <c r="AA51" s="177" t="e">
        <f>VLOOKUP(Z51,申込機器!$A$1:$B$9,2,0)</f>
        <v>#N/A</v>
      </c>
    </row>
    <row r="52" spans="1:27" s="3" customFormat="1" ht="14.25">
      <c r="A52" s="35">
        <v>47</v>
      </c>
      <c r="B52" s="166"/>
      <c r="C52" s="167" t="str">
        <f t="shared" si="0"/>
        <v/>
      </c>
      <c r="D52" s="168"/>
      <c r="E52" s="51"/>
      <c r="F52" s="36" t="e">
        <f t="shared" si="1"/>
        <v>#VALUE!</v>
      </c>
      <c r="G52" s="51"/>
      <c r="H52" s="19" t="e">
        <f>VLOOKUP(G52,'R7日程'!$A$3:$C$35,3,0)</f>
        <v>#N/A</v>
      </c>
      <c r="I52" s="51"/>
      <c r="J52" s="19" t="e">
        <f t="shared" si="2"/>
        <v>#VALUE!</v>
      </c>
      <c r="K52" s="170"/>
      <c r="L52" s="171"/>
      <c r="M52" s="172"/>
      <c r="N52" s="171"/>
      <c r="O52" s="170"/>
      <c r="P52" s="171"/>
      <c r="Q52" s="172"/>
      <c r="R52" s="171"/>
      <c r="S52" s="173"/>
      <c r="T52" s="174"/>
      <c r="U52" s="175"/>
      <c r="V52" s="176"/>
      <c r="W52" s="163" t="str">
        <f t="shared" si="3"/>
        <v>0年0ヶ月</v>
      </c>
      <c r="X52" s="163" t="str">
        <f t="shared" si="4"/>
        <v/>
      </c>
      <c r="Y52" s="164"/>
      <c r="Z52" s="51"/>
      <c r="AA52" s="177" t="e">
        <f>VLOOKUP(Z52,申込機器!$A$1:$B$9,2,0)</f>
        <v>#N/A</v>
      </c>
    </row>
    <row r="53" spans="1:27" s="3" customFormat="1" ht="14.25">
      <c r="A53" s="35">
        <v>48</v>
      </c>
      <c r="B53" s="166"/>
      <c r="C53" s="167" t="str">
        <f t="shared" si="0"/>
        <v/>
      </c>
      <c r="D53" s="168"/>
      <c r="E53" s="51"/>
      <c r="F53" s="36" t="e">
        <f t="shared" si="1"/>
        <v>#VALUE!</v>
      </c>
      <c r="G53" s="51"/>
      <c r="H53" s="19" t="e">
        <f>VLOOKUP(G53,'R7日程'!$A$3:$C$35,3,0)</f>
        <v>#N/A</v>
      </c>
      <c r="I53" s="51"/>
      <c r="J53" s="19" t="e">
        <f t="shared" si="2"/>
        <v>#VALUE!</v>
      </c>
      <c r="K53" s="170"/>
      <c r="L53" s="171"/>
      <c r="M53" s="172"/>
      <c r="N53" s="171"/>
      <c r="O53" s="170"/>
      <c r="P53" s="171"/>
      <c r="Q53" s="172"/>
      <c r="R53" s="171"/>
      <c r="S53" s="173"/>
      <c r="T53" s="174"/>
      <c r="U53" s="175"/>
      <c r="V53" s="176"/>
      <c r="W53" s="163" t="str">
        <f t="shared" si="3"/>
        <v>0年0ヶ月</v>
      </c>
      <c r="X53" s="163" t="str">
        <f t="shared" si="4"/>
        <v/>
      </c>
      <c r="Y53" s="164"/>
      <c r="Z53" s="51"/>
      <c r="AA53" s="177" t="e">
        <f>VLOOKUP(Z53,申込機器!$A$1:$B$9,2,0)</f>
        <v>#N/A</v>
      </c>
    </row>
    <row r="54" spans="1:27" s="3" customFormat="1" ht="14.25">
      <c r="A54" s="35">
        <v>49</v>
      </c>
      <c r="B54" s="166"/>
      <c r="C54" s="167" t="str">
        <f t="shared" si="0"/>
        <v/>
      </c>
      <c r="D54" s="168"/>
      <c r="E54" s="51"/>
      <c r="F54" s="36" t="e">
        <f t="shared" si="1"/>
        <v>#VALUE!</v>
      </c>
      <c r="G54" s="51"/>
      <c r="H54" s="19" t="e">
        <f>VLOOKUP(G54,'R7日程'!$A$3:$C$35,3,0)</f>
        <v>#N/A</v>
      </c>
      <c r="I54" s="51"/>
      <c r="J54" s="19" t="e">
        <f t="shared" si="2"/>
        <v>#VALUE!</v>
      </c>
      <c r="K54" s="170"/>
      <c r="L54" s="171"/>
      <c r="M54" s="172"/>
      <c r="N54" s="171"/>
      <c r="O54" s="170"/>
      <c r="P54" s="171"/>
      <c r="Q54" s="172"/>
      <c r="R54" s="171"/>
      <c r="S54" s="173"/>
      <c r="T54" s="174"/>
      <c r="U54" s="175"/>
      <c r="V54" s="176"/>
      <c r="W54" s="163" t="str">
        <f t="shared" si="3"/>
        <v>0年0ヶ月</v>
      </c>
      <c r="X54" s="163" t="str">
        <f t="shared" si="4"/>
        <v/>
      </c>
      <c r="Y54" s="164"/>
      <c r="Z54" s="51"/>
      <c r="AA54" s="177" t="e">
        <f>VLOOKUP(Z54,申込機器!$A$1:$B$9,2,0)</f>
        <v>#N/A</v>
      </c>
    </row>
    <row r="55" spans="1:27" s="3" customFormat="1" ht="14.25">
      <c r="A55" s="35">
        <v>50</v>
      </c>
      <c r="B55" s="166"/>
      <c r="C55" s="167" t="str">
        <f t="shared" si="0"/>
        <v/>
      </c>
      <c r="D55" s="168"/>
      <c r="E55" s="51"/>
      <c r="F55" s="36" t="e">
        <f t="shared" si="1"/>
        <v>#VALUE!</v>
      </c>
      <c r="G55" s="51"/>
      <c r="H55" s="19" t="e">
        <f>VLOOKUP(G55,'R7日程'!$A$3:$C$35,3,0)</f>
        <v>#N/A</v>
      </c>
      <c r="I55" s="51"/>
      <c r="J55" s="19" t="e">
        <f t="shared" si="2"/>
        <v>#VALUE!</v>
      </c>
      <c r="K55" s="170"/>
      <c r="L55" s="171"/>
      <c r="M55" s="172"/>
      <c r="N55" s="171"/>
      <c r="O55" s="170"/>
      <c r="P55" s="171"/>
      <c r="Q55" s="172"/>
      <c r="R55" s="171"/>
      <c r="S55" s="173"/>
      <c r="T55" s="174"/>
      <c r="U55" s="175"/>
      <c r="V55" s="176"/>
      <c r="W55" s="163" t="str">
        <f t="shared" si="3"/>
        <v>0年0ヶ月</v>
      </c>
      <c r="X55" s="163" t="str">
        <f t="shared" si="4"/>
        <v/>
      </c>
      <c r="Y55" s="164"/>
      <c r="Z55" s="51"/>
      <c r="AA55" s="177" t="e">
        <f>VLOOKUP(Z55,申込機器!$A$1:$B$9,2,0)</f>
        <v>#N/A</v>
      </c>
    </row>
    <row r="56" spans="1:27" ht="14.25">
      <c r="A56" s="35">
        <v>51</v>
      </c>
      <c r="B56" s="166"/>
      <c r="C56" s="167" t="str">
        <f t="shared" ref="C56:C119" si="5">PHONETIC(B56)</f>
        <v/>
      </c>
      <c r="D56" s="168"/>
      <c r="E56" s="51"/>
      <c r="F56" s="36" t="e">
        <f t="shared" ref="F56:F119" si="6">CHOOSE(E56,"勤務先","自宅")</f>
        <v>#VALUE!</v>
      </c>
      <c r="G56" s="51"/>
      <c r="H56" s="19" t="e">
        <f>VLOOKUP(G56,'R7日程'!$A$3:$C$35,3,0)</f>
        <v>#N/A</v>
      </c>
      <c r="I56" s="51"/>
      <c r="J56" s="19" t="e">
        <f t="shared" ref="J56:J119" si="7">CHOOSE(I56,"メール","郵送")</f>
        <v>#VALUE!</v>
      </c>
      <c r="K56" s="170"/>
      <c r="L56" s="171"/>
      <c r="M56" s="172"/>
      <c r="N56" s="171"/>
      <c r="O56" s="170"/>
      <c r="P56" s="171"/>
      <c r="Q56" s="172"/>
      <c r="R56" s="171"/>
      <c r="S56" s="173"/>
      <c r="T56" s="174"/>
      <c r="U56" s="175"/>
      <c r="V56" s="176"/>
      <c r="W56" s="163" t="str">
        <f t="shared" ref="W56:W119" si="8">DATEDIF(U56,V56,"Y")&amp;"年"&amp;DATEDIF(U56,V56,"YM")&amp;"ヶ月"</f>
        <v>0年0ヶ月</v>
      </c>
      <c r="X56" s="163" t="str">
        <f t="shared" ref="X56:X119" si="9">LEFT(Y56,1)</f>
        <v/>
      </c>
      <c r="Y56" s="164"/>
      <c r="Z56" s="51"/>
      <c r="AA56" s="177" t="e">
        <f>VLOOKUP(Z56,申込機器!$A$1:$B$9,2,0)</f>
        <v>#N/A</v>
      </c>
    </row>
    <row r="57" spans="1:27" ht="14.25">
      <c r="A57" s="35">
        <v>52</v>
      </c>
      <c r="B57" s="166"/>
      <c r="C57" s="167" t="str">
        <f t="shared" si="5"/>
        <v/>
      </c>
      <c r="D57" s="168"/>
      <c r="E57" s="51"/>
      <c r="F57" s="36" t="e">
        <f t="shared" si="6"/>
        <v>#VALUE!</v>
      </c>
      <c r="G57" s="51"/>
      <c r="H57" s="19" t="e">
        <f>VLOOKUP(G57,'R7日程'!$A$3:$C$35,3,0)</f>
        <v>#N/A</v>
      </c>
      <c r="I57" s="51"/>
      <c r="J57" s="19" t="e">
        <f t="shared" si="7"/>
        <v>#VALUE!</v>
      </c>
      <c r="K57" s="170"/>
      <c r="L57" s="171"/>
      <c r="M57" s="172"/>
      <c r="N57" s="171"/>
      <c r="O57" s="170"/>
      <c r="P57" s="171"/>
      <c r="Q57" s="172"/>
      <c r="R57" s="171"/>
      <c r="S57" s="173"/>
      <c r="T57" s="174"/>
      <c r="U57" s="175"/>
      <c r="V57" s="176"/>
      <c r="W57" s="163" t="str">
        <f t="shared" si="8"/>
        <v>0年0ヶ月</v>
      </c>
      <c r="X57" s="163" t="str">
        <f t="shared" si="9"/>
        <v/>
      </c>
      <c r="Y57" s="164"/>
      <c r="Z57" s="51"/>
      <c r="AA57" s="177" t="e">
        <f>VLOOKUP(Z57,申込機器!$A$1:$B$9,2,0)</f>
        <v>#N/A</v>
      </c>
    </row>
    <row r="58" spans="1:27" ht="14.25">
      <c r="A58" s="35">
        <v>53</v>
      </c>
      <c r="B58" s="166"/>
      <c r="C58" s="167" t="str">
        <f t="shared" si="5"/>
        <v/>
      </c>
      <c r="D58" s="168"/>
      <c r="E58" s="51"/>
      <c r="F58" s="36" t="e">
        <f t="shared" si="6"/>
        <v>#VALUE!</v>
      </c>
      <c r="G58" s="51"/>
      <c r="H58" s="19" t="e">
        <f>VLOOKUP(G58,'R7日程'!$A$3:$C$35,3,0)</f>
        <v>#N/A</v>
      </c>
      <c r="I58" s="51"/>
      <c r="J58" s="19" t="e">
        <f t="shared" si="7"/>
        <v>#VALUE!</v>
      </c>
      <c r="K58" s="170"/>
      <c r="L58" s="171"/>
      <c r="M58" s="172"/>
      <c r="N58" s="171"/>
      <c r="O58" s="170"/>
      <c r="P58" s="171"/>
      <c r="Q58" s="172"/>
      <c r="R58" s="171"/>
      <c r="S58" s="173"/>
      <c r="T58" s="174"/>
      <c r="U58" s="175"/>
      <c r="V58" s="176"/>
      <c r="W58" s="163" t="str">
        <f t="shared" si="8"/>
        <v>0年0ヶ月</v>
      </c>
      <c r="X58" s="163" t="str">
        <f t="shared" si="9"/>
        <v/>
      </c>
      <c r="Y58" s="164"/>
      <c r="Z58" s="51"/>
      <c r="AA58" s="177" t="e">
        <f>VLOOKUP(Z58,申込機器!$A$1:$B$9,2,0)</f>
        <v>#N/A</v>
      </c>
    </row>
    <row r="59" spans="1:27" ht="14.25">
      <c r="A59" s="35">
        <v>54</v>
      </c>
      <c r="B59" s="166"/>
      <c r="C59" s="167" t="str">
        <f t="shared" si="5"/>
        <v/>
      </c>
      <c r="D59" s="168"/>
      <c r="E59" s="51"/>
      <c r="F59" s="36" t="e">
        <f t="shared" si="6"/>
        <v>#VALUE!</v>
      </c>
      <c r="G59" s="51"/>
      <c r="H59" s="19" t="e">
        <f>VLOOKUP(G59,'R7日程'!$A$3:$C$35,3,0)</f>
        <v>#N/A</v>
      </c>
      <c r="I59" s="51"/>
      <c r="J59" s="19" t="e">
        <f t="shared" si="7"/>
        <v>#VALUE!</v>
      </c>
      <c r="K59" s="170"/>
      <c r="L59" s="171"/>
      <c r="M59" s="172"/>
      <c r="N59" s="171"/>
      <c r="O59" s="170"/>
      <c r="P59" s="171"/>
      <c r="Q59" s="172"/>
      <c r="R59" s="171"/>
      <c r="S59" s="173"/>
      <c r="T59" s="174"/>
      <c r="U59" s="175"/>
      <c r="V59" s="176"/>
      <c r="W59" s="163" t="str">
        <f t="shared" si="8"/>
        <v>0年0ヶ月</v>
      </c>
      <c r="X59" s="163" t="str">
        <f t="shared" si="9"/>
        <v/>
      </c>
      <c r="Y59" s="164"/>
      <c r="Z59" s="51"/>
      <c r="AA59" s="177" t="e">
        <f>VLOOKUP(Z59,申込機器!$A$1:$B$9,2,0)</f>
        <v>#N/A</v>
      </c>
    </row>
    <row r="60" spans="1:27" ht="14.25">
      <c r="A60" s="35">
        <v>55</v>
      </c>
      <c r="B60" s="166"/>
      <c r="C60" s="167" t="str">
        <f t="shared" si="5"/>
        <v/>
      </c>
      <c r="D60" s="168"/>
      <c r="E60" s="51"/>
      <c r="F60" s="36" t="e">
        <f t="shared" si="6"/>
        <v>#VALUE!</v>
      </c>
      <c r="G60" s="51"/>
      <c r="H60" s="19" t="e">
        <f>VLOOKUP(G60,'R7日程'!$A$3:$C$35,3,0)</f>
        <v>#N/A</v>
      </c>
      <c r="I60" s="51"/>
      <c r="J60" s="19" t="e">
        <f t="shared" si="7"/>
        <v>#VALUE!</v>
      </c>
      <c r="K60" s="170"/>
      <c r="L60" s="171"/>
      <c r="M60" s="172"/>
      <c r="N60" s="171"/>
      <c r="O60" s="170"/>
      <c r="P60" s="171"/>
      <c r="Q60" s="172"/>
      <c r="R60" s="171"/>
      <c r="S60" s="173"/>
      <c r="T60" s="174"/>
      <c r="U60" s="175"/>
      <c r="V60" s="176"/>
      <c r="W60" s="163" t="str">
        <f t="shared" si="8"/>
        <v>0年0ヶ月</v>
      </c>
      <c r="X60" s="163" t="str">
        <f t="shared" si="9"/>
        <v/>
      </c>
      <c r="Y60" s="164"/>
      <c r="Z60" s="51"/>
      <c r="AA60" s="177" t="e">
        <f>VLOOKUP(Z60,申込機器!$A$1:$B$9,2,0)</f>
        <v>#N/A</v>
      </c>
    </row>
    <row r="61" spans="1:27" ht="14.25">
      <c r="A61" s="35">
        <v>56</v>
      </c>
      <c r="B61" s="166"/>
      <c r="C61" s="167" t="str">
        <f t="shared" si="5"/>
        <v/>
      </c>
      <c r="D61" s="168"/>
      <c r="E61" s="51"/>
      <c r="F61" s="36" t="e">
        <f t="shared" si="6"/>
        <v>#VALUE!</v>
      </c>
      <c r="G61" s="51"/>
      <c r="H61" s="19" t="e">
        <f>VLOOKUP(G61,'R7日程'!$A$3:$C$35,3,0)</f>
        <v>#N/A</v>
      </c>
      <c r="I61" s="51"/>
      <c r="J61" s="19" t="e">
        <f t="shared" si="7"/>
        <v>#VALUE!</v>
      </c>
      <c r="K61" s="170"/>
      <c r="L61" s="171"/>
      <c r="M61" s="172"/>
      <c r="N61" s="171"/>
      <c r="O61" s="170"/>
      <c r="P61" s="171"/>
      <c r="Q61" s="172"/>
      <c r="R61" s="171"/>
      <c r="S61" s="173"/>
      <c r="T61" s="174"/>
      <c r="U61" s="175"/>
      <c r="V61" s="176"/>
      <c r="W61" s="163" t="str">
        <f t="shared" si="8"/>
        <v>0年0ヶ月</v>
      </c>
      <c r="X61" s="163" t="str">
        <f t="shared" si="9"/>
        <v/>
      </c>
      <c r="Y61" s="164"/>
      <c r="Z61" s="51"/>
      <c r="AA61" s="177" t="e">
        <f>VLOOKUP(Z61,申込機器!$A$1:$B$9,2,0)</f>
        <v>#N/A</v>
      </c>
    </row>
    <row r="62" spans="1:27" ht="14.25">
      <c r="A62" s="35">
        <v>57</v>
      </c>
      <c r="B62" s="166"/>
      <c r="C62" s="167" t="str">
        <f t="shared" si="5"/>
        <v/>
      </c>
      <c r="D62" s="168"/>
      <c r="E62" s="51"/>
      <c r="F62" s="36" t="e">
        <f t="shared" si="6"/>
        <v>#VALUE!</v>
      </c>
      <c r="G62" s="51"/>
      <c r="H62" s="19" t="e">
        <f>VLOOKUP(G62,'R7日程'!$A$3:$C$35,3,0)</f>
        <v>#N/A</v>
      </c>
      <c r="I62" s="51"/>
      <c r="J62" s="19" t="e">
        <f t="shared" si="7"/>
        <v>#VALUE!</v>
      </c>
      <c r="K62" s="170"/>
      <c r="L62" s="171"/>
      <c r="M62" s="172"/>
      <c r="N62" s="171"/>
      <c r="O62" s="170"/>
      <c r="P62" s="171"/>
      <c r="Q62" s="172"/>
      <c r="R62" s="171"/>
      <c r="S62" s="173"/>
      <c r="T62" s="174"/>
      <c r="U62" s="175"/>
      <c r="V62" s="176"/>
      <c r="W62" s="163" t="str">
        <f t="shared" si="8"/>
        <v>0年0ヶ月</v>
      </c>
      <c r="X62" s="163" t="str">
        <f t="shared" si="9"/>
        <v/>
      </c>
      <c r="Y62" s="164"/>
      <c r="Z62" s="51"/>
      <c r="AA62" s="177" t="e">
        <f>VLOOKUP(Z62,申込機器!$A$1:$B$9,2,0)</f>
        <v>#N/A</v>
      </c>
    </row>
    <row r="63" spans="1:27" ht="14.25">
      <c r="A63" s="35">
        <v>58</v>
      </c>
      <c r="B63" s="166"/>
      <c r="C63" s="167" t="str">
        <f t="shared" si="5"/>
        <v/>
      </c>
      <c r="D63" s="168"/>
      <c r="E63" s="51"/>
      <c r="F63" s="36" t="e">
        <f t="shared" si="6"/>
        <v>#VALUE!</v>
      </c>
      <c r="G63" s="51"/>
      <c r="H63" s="19" t="e">
        <f>VLOOKUP(G63,'R7日程'!$A$3:$C$35,3,0)</f>
        <v>#N/A</v>
      </c>
      <c r="I63" s="51"/>
      <c r="J63" s="19" t="e">
        <f t="shared" si="7"/>
        <v>#VALUE!</v>
      </c>
      <c r="K63" s="170"/>
      <c r="L63" s="171"/>
      <c r="M63" s="172"/>
      <c r="N63" s="171"/>
      <c r="O63" s="170"/>
      <c r="P63" s="171"/>
      <c r="Q63" s="172"/>
      <c r="R63" s="171"/>
      <c r="S63" s="173"/>
      <c r="T63" s="174"/>
      <c r="U63" s="175"/>
      <c r="V63" s="176"/>
      <c r="W63" s="163" t="str">
        <f t="shared" si="8"/>
        <v>0年0ヶ月</v>
      </c>
      <c r="X63" s="163" t="str">
        <f t="shared" si="9"/>
        <v/>
      </c>
      <c r="Y63" s="164"/>
      <c r="Z63" s="51"/>
      <c r="AA63" s="177" t="e">
        <f>VLOOKUP(Z63,申込機器!$A$1:$B$9,2,0)</f>
        <v>#N/A</v>
      </c>
    </row>
    <row r="64" spans="1:27" ht="14.25">
      <c r="A64" s="35">
        <v>59</v>
      </c>
      <c r="B64" s="166"/>
      <c r="C64" s="167" t="str">
        <f t="shared" si="5"/>
        <v/>
      </c>
      <c r="D64" s="168"/>
      <c r="E64" s="51"/>
      <c r="F64" s="36" t="e">
        <f t="shared" si="6"/>
        <v>#VALUE!</v>
      </c>
      <c r="G64" s="51"/>
      <c r="H64" s="19" t="e">
        <f>VLOOKUP(G64,'R7日程'!$A$3:$C$35,3,0)</f>
        <v>#N/A</v>
      </c>
      <c r="I64" s="51"/>
      <c r="J64" s="19" t="e">
        <f t="shared" si="7"/>
        <v>#VALUE!</v>
      </c>
      <c r="K64" s="170"/>
      <c r="L64" s="171"/>
      <c r="M64" s="172"/>
      <c r="N64" s="171"/>
      <c r="O64" s="170"/>
      <c r="P64" s="171"/>
      <c r="Q64" s="172"/>
      <c r="R64" s="171"/>
      <c r="S64" s="173"/>
      <c r="T64" s="174"/>
      <c r="U64" s="175"/>
      <c r="V64" s="176"/>
      <c r="W64" s="163" t="str">
        <f t="shared" si="8"/>
        <v>0年0ヶ月</v>
      </c>
      <c r="X64" s="163" t="str">
        <f t="shared" si="9"/>
        <v/>
      </c>
      <c r="Y64" s="164"/>
      <c r="Z64" s="51"/>
      <c r="AA64" s="177" t="e">
        <f>VLOOKUP(Z64,申込機器!$A$1:$B$9,2,0)</f>
        <v>#N/A</v>
      </c>
    </row>
    <row r="65" spans="1:27" ht="14.25">
      <c r="A65" s="35">
        <v>60</v>
      </c>
      <c r="B65" s="166"/>
      <c r="C65" s="167" t="str">
        <f t="shared" si="5"/>
        <v/>
      </c>
      <c r="D65" s="168"/>
      <c r="E65" s="51"/>
      <c r="F65" s="36" t="e">
        <f t="shared" si="6"/>
        <v>#VALUE!</v>
      </c>
      <c r="G65" s="51"/>
      <c r="H65" s="19" t="e">
        <f>VLOOKUP(G65,'R7日程'!$A$3:$C$35,3,0)</f>
        <v>#N/A</v>
      </c>
      <c r="I65" s="51"/>
      <c r="J65" s="19" t="e">
        <f t="shared" si="7"/>
        <v>#VALUE!</v>
      </c>
      <c r="K65" s="170"/>
      <c r="L65" s="171"/>
      <c r="M65" s="172"/>
      <c r="N65" s="171"/>
      <c r="O65" s="170"/>
      <c r="P65" s="171"/>
      <c r="Q65" s="172"/>
      <c r="R65" s="171"/>
      <c r="S65" s="173"/>
      <c r="T65" s="174"/>
      <c r="U65" s="175"/>
      <c r="V65" s="176"/>
      <c r="W65" s="163" t="str">
        <f t="shared" si="8"/>
        <v>0年0ヶ月</v>
      </c>
      <c r="X65" s="163" t="str">
        <f t="shared" si="9"/>
        <v/>
      </c>
      <c r="Y65" s="164"/>
      <c r="Z65" s="51"/>
      <c r="AA65" s="177" t="e">
        <f>VLOOKUP(Z65,申込機器!$A$1:$B$9,2,0)</f>
        <v>#N/A</v>
      </c>
    </row>
    <row r="66" spans="1:27" ht="14.25">
      <c r="A66" s="35">
        <v>61</v>
      </c>
      <c r="B66" s="166"/>
      <c r="C66" s="167" t="str">
        <f t="shared" si="5"/>
        <v/>
      </c>
      <c r="D66" s="168"/>
      <c r="E66" s="51"/>
      <c r="F66" s="36" t="e">
        <f t="shared" si="6"/>
        <v>#VALUE!</v>
      </c>
      <c r="G66" s="51"/>
      <c r="H66" s="19" t="e">
        <f>VLOOKUP(G66,'R7日程'!$A$3:$C$35,3,0)</f>
        <v>#N/A</v>
      </c>
      <c r="I66" s="51"/>
      <c r="J66" s="19" t="e">
        <f t="shared" si="7"/>
        <v>#VALUE!</v>
      </c>
      <c r="K66" s="170"/>
      <c r="L66" s="171"/>
      <c r="M66" s="172"/>
      <c r="N66" s="171"/>
      <c r="O66" s="170"/>
      <c r="P66" s="171"/>
      <c r="Q66" s="172"/>
      <c r="R66" s="171"/>
      <c r="S66" s="173"/>
      <c r="T66" s="174"/>
      <c r="U66" s="175"/>
      <c r="V66" s="176"/>
      <c r="W66" s="163" t="str">
        <f t="shared" si="8"/>
        <v>0年0ヶ月</v>
      </c>
      <c r="X66" s="163" t="str">
        <f t="shared" si="9"/>
        <v/>
      </c>
      <c r="Y66" s="164"/>
      <c r="Z66" s="51"/>
      <c r="AA66" s="177" t="e">
        <f>VLOOKUP(Z66,申込機器!$A$1:$B$9,2,0)</f>
        <v>#N/A</v>
      </c>
    </row>
    <row r="67" spans="1:27" ht="14.25">
      <c r="A67" s="35">
        <v>62</v>
      </c>
      <c r="B67" s="166"/>
      <c r="C67" s="167" t="str">
        <f t="shared" si="5"/>
        <v/>
      </c>
      <c r="D67" s="168"/>
      <c r="E67" s="51"/>
      <c r="F67" s="36" t="e">
        <f t="shared" si="6"/>
        <v>#VALUE!</v>
      </c>
      <c r="G67" s="51"/>
      <c r="H67" s="19" t="e">
        <f>VLOOKUP(G67,'R7日程'!$A$3:$C$35,3,0)</f>
        <v>#N/A</v>
      </c>
      <c r="I67" s="51"/>
      <c r="J67" s="19" t="e">
        <f t="shared" si="7"/>
        <v>#VALUE!</v>
      </c>
      <c r="K67" s="170"/>
      <c r="L67" s="171"/>
      <c r="M67" s="172"/>
      <c r="N67" s="171"/>
      <c r="O67" s="170"/>
      <c r="P67" s="171"/>
      <c r="Q67" s="172"/>
      <c r="R67" s="171"/>
      <c r="S67" s="173"/>
      <c r="T67" s="174"/>
      <c r="U67" s="175"/>
      <c r="V67" s="176"/>
      <c r="W67" s="163" t="str">
        <f t="shared" si="8"/>
        <v>0年0ヶ月</v>
      </c>
      <c r="X67" s="163" t="str">
        <f t="shared" si="9"/>
        <v/>
      </c>
      <c r="Y67" s="164"/>
      <c r="Z67" s="51"/>
      <c r="AA67" s="177" t="e">
        <f>VLOOKUP(Z67,申込機器!$A$1:$B$9,2,0)</f>
        <v>#N/A</v>
      </c>
    </row>
    <row r="68" spans="1:27" ht="14.25">
      <c r="A68" s="35">
        <v>63</v>
      </c>
      <c r="B68" s="166"/>
      <c r="C68" s="167" t="str">
        <f t="shared" si="5"/>
        <v/>
      </c>
      <c r="D68" s="168"/>
      <c r="E68" s="51"/>
      <c r="F68" s="36" t="e">
        <f t="shared" si="6"/>
        <v>#VALUE!</v>
      </c>
      <c r="G68" s="51"/>
      <c r="H68" s="19" t="e">
        <f>VLOOKUP(G68,'R7日程'!$A$3:$C$35,3,0)</f>
        <v>#N/A</v>
      </c>
      <c r="I68" s="51"/>
      <c r="J68" s="19" t="e">
        <f t="shared" si="7"/>
        <v>#VALUE!</v>
      </c>
      <c r="K68" s="170"/>
      <c r="L68" s="171"/>
      <c r="M68" s="172"/>
      <c r="N68" s="171"/>
      <c r="O68" s="170"/>
      <c r="P68" s="171"/>
      <c r="Q68" s="172"/>
      <c r="R68" s="171"/>
      <c r="S68" s="173"/>
      <c r="T68" s="174"/>
      <c r="U68" s="175"/>
      <c r="V68" s="176"/>
      <c r="W68" s="163" t="str">
        <f t="shared" si="8"/>
        <v>0年0ヶ月</v>
      </c>
      <c r="X68" s="163" t="str">
        <f t="shared" si="9"/>
        <v/>
      </c>
      <c r="Y68" s="164"/>
      <c r="Z68" s="51"/>
      <c r="AA68" s="177" t="e">
        <f>VLOOKUP(Z68,申込機器!$A$1:$B$9,2,0)</f>
        <v>#N/A</v>
      </c>
    </row>
    <row r="69" spans="1:27" ht="14.25">
      <c r="A69" s="35">
        <v>64</v>
      </c>
      <c r="B69" s="166"/>
      <c r="C69" s="167" t="str">
        <f t="shared" si="5"/>
        <v/>
      </c>
      <c r="D69" s="168"/>
      <c r="E69" s="51"/>
      <c r="F69" s="36" t="e">
        <f t="shared" si="6"/>
        <v>#VALUE!</v>
      </c>
      <c r="G69" s="51"/>
      <c r="H69" s="19" t="e">
        <f>VLOOKUP(G69,'R7日程'!$A$3:$C$35,3,0)</f>
        <v>#N/A</v>
      </c>
      <c r="I69" s="51"/>
      <c r="J69" s="19" t="e">
        <f t="shared" si="7"/>
        <v>#VALUE!</v>
      </c>
      <c r="K69" s="170"/>
      <c r="L69" s="171"/>
      <c r="M69" s="172"/>
      <c r="N69" s="171"/>
      <c r="O69" s="170"/>
      <c r="P69" s="171"/>
      <c r="Q69" s="172"/>
      <c r="R69" s="171"/>
      <c r="S69" s="173"/>
      <c r="T69" s="174"/>
      <c r="U69" s="175"/>
      <c r="V69" s="176"/>
      <c r="W69" s="163" t="str">
        <f t="shared" si="8"/>
        <v>0年0ヶ月</v>
      </c>
      <c r="X69" s="163" t="str">
        <f t="shared" si="9"/>
        <v/>
      </c>
      <c r="Y69" s="164"/>
      <c r="Z69" s="51"/>
      <c r="AA69" s="177" t="e">
        <f>VLOOKUP(Z69,申込機器!$A$1:$B$9,2,0)</f>
        <v>#N/A</v>
      </c>
    </row>
    <row r="70" spans="1:27" ht="14.25">
      <c r="A70" s="35">
        <v>65</v>
      </c>
      <c r="B70" s="166"/>
      <c r="C70" s="167" t="str">
        <f t="shared" si="5"/>
        <v/>
      </c>
      <c r="D70" s="168"/>
      <c r="E70" s="51"/>
      <c r="F70" s="36" t="e">
        <f t="shared" si="6"/>
        <v>#VALUE!</v>
      </c>
      <c r="G70" s="51"/>
      <c r="H70" s="19" t="e">
        <f>VLOOKUP(G70,'R7日程'!$A$3:$C$35,3,0)</f>
        <v>#N/A</v>
      </c>
      <c r="I70" s="51"/>
      <c r="J70" s="19" t="e">
        <f t="shared" si="7"/>
        <v>#VALUE!</v>
      </c>
      <c r="K70" s="170"/>
      <c r="L70" s="171"/>
      <c r="M70" s="172"/>
      <c r="N70" s="171"/>
      <c r="O70" s="170"/>
      <c r="P70" s="171"/>
      <c r="Q70" s="172"/>
      <c r="R70" s="171"/>
      <c r="S70" s="173"/>
      <c r="T70" s="174"/>
      <c r="U70" s="175"/>
      <c r="V70" s="176"/>
      <c r="W70" s="163" t="str">
        <f t="shared" si="8"/>
        <v>0年0ヶ月</v>
      </c>
      <c r="X70" s="163" t="str">
        <f t="shared" si="9"/>
        <v/>
      </c>
      <c r="Y70" s="164"/>
      <c r="Z70" s="51"/>
      <c r="AA70" s="177" t="e">
        <f>VLOOKUP(Z70,申込機器!$A$1:$B$9,2,0)</f>
        <v>#N/A</v>
      </c>
    </row>
    <row r="71" spans="1:27" ht="14.25">
      <c r="A71" s="35">
        <v>66</v>
      </c>
      <c r="B71" s="166"/>
      <c r="C71" s="167" t="str">
        <f t="shared" si="5"/>
        <v/>
      </c>
      <c r="D71" s="168"/>
      <c r="E71" s="51"/>
      <c r="F71" s="36" t="e">
        <f t="shared" si="6"/>
        <v>#VALUE!</v>
      </c>
      <c r="G71" s="51"/>
      <c r="H71" s="19" t="e">
        <f>VLOOKUP(G71,'R7日程'!$A$3:$C$35,3,0)</f>
        <v>#N/A</v>
      </c>
      <c r="I71" s="51"/>
      <c r="J71" s="19" t="e">
        <f t="shared" si="7"/>
        <v>#VALUE!</v>
      </c>
      <c r="K71" s="170"/>
      <c r="L71" s="171"/>
      <c r="M71" s="172"/>
      <c r="N71" s="171"/>
      <c r="O71" s="170"/>
      <c r="P71" s="171"/>
      <c r="Q71" s="172"/>
      <c r="R71" s="171"/>
      <c r="S71" s="173"/>
      <c r="T71" s="174"/>
      <c r="U71" s="175"/>
      <c r="V71" s="176"/>
      <c r="W71" s="163" t="str">
        <f t="shared" si="8"/>
        <v>0年0ヶ月</v>
      </c>
      <c r="X71" s="163" t="str">
        <f t="shared" si="9"/>
        <v/>
      </c>
      <c r="Y71" s="164"/>
      <c r="Z71" s="51"/>
      <c r="AA71" s="177" t="e">
        <f>VLOOKUP(Z71,申込機器!$A$1:$B$9,2,0)</f>
        <v>#N/A</v>
      </c>
    </row>
    <row r="72" spans="1:27" ht="14.25">
      <c r="A72" s="35">
        <v>67</v>
      </c>
      <c r="B72" s="166"/>
      <c r="C72" s="167" t="str">
        <f t="shared" si="5"/>
        <v/>
      </c>
      <c r="D72" s="168"/>
      <c r="E72" s="51"/>
      <c r="F72" s="36" t="e">
        <f t="shared" si="6"/>
        <v>#VALUE!</v>
      </c>
      <c r="G72" s="51"/>
      <c r="H72" s="19" t="e">
        <f>VLOOKUP(G72,'R7日程'!$A$3:$C$35,3,0)</f>
        <v>#N/A</v>
      </c>
      <c r="I72" s="51"/>
      <c r="J72" s="19" t="e">
        <f t="shared" si="7"/>
        <v>#VALUE!</v>
      </c>
      <c r="K72" s="170"/>
      <c r="L72" s="171"/>
      <c r="M72" s="172"/>
      <c r="N72" s="171"/>
      <c r="O72" s="170"/>
      <c r="P72" s="171"/>
      <c r="Q72" s="172"/>
      <c r="R72" s="171"/>
      <c r="S72" s="173"/>
      <c r="T72" s="174"/>
      <c r="U72" s="175"/>
      <c r="V72" s="176"/>
      <c r="W72" s="163" t="str">
        <f t="shared" si="8"/>
        <v>0年0ヶ月</v>
      </c>
      <c r="X72" s="163" t="str">
        <f t="shared" si="9"/>
        <v/>
      </c>
      <c r="Y72" s="164"/>
      <c r="Z72" s="51"/>
      <c r="AA72" s="177" t="e">
        <f>VLOOKUP(Z72,申込機器!$A$1:$B$9,2,0)</f>
        <v>#N/A</v>
      </c>
    </row>
    <row r="73" spans="1:27" ht="14.25">
      <c r="A73" s="35">
        <v>68</v>
      </c>
      <c r="B73" s="166"/>
      <c r="C73" s="167" t="str">
        <f t="shared" si="5"/>
        <v/>
      </c>
      <c r="D73" s="168"/>
      <c r="E73" s="51"/>
      <c r="F73" s="36" t="e">
        <f t="shared" si="6"/>
        <v>#VALUE!</v>
      </c>
      <c r="G73" s="51"/>
      <c r="H73" s="19" t="e">
        <f>VLOOKUP(G73,'R7日程'!$A$3:$C$35,3,0)</f>
        <v>#N/A</v>
      </c>
      <c r="I73" s="51"/>
      <c r="J73" s="19" t="e">
        <f t="shared" si="7"/>
        <v>#VALUE!</v>
      </c>
      <c r="K73" s="170"/>
      <c r="L73" s="171"/>
      <c r="M73" s="172"/>
      <c r="N73" s="171"/>
      <c r="O73" s="170"/>
      <c r="P73" s="171"/>
      <c r="Q73" s="172"/>
      <c r="R73" s="171"/>
      <c r="S73" s="173"/>
      <c r="T73" s="174"/>
      <c r="U73" s="175"/>
      <c r="V73" s="176"/>
      <c r="W73" s="163" t="str">
        <f t="shared" si="8"/>
        <v>0年0ヶ月</v>
      </c>
      <c r="X73" s="163" t="str">
        <f t="shared" si="9"/>
        <v/>
      </c>
      <c r="Y73" s="164"/>
      <c r="Z73" s="51"/>
      <c r="AA73" s="177" t="e">
        <f>VLOOKUP(Z73,申込機器!$A$1:$B$9,2,0)</f>
        <v>#N/A</v>
      </c>
    </row>
    <row r="74" spans="1:27" ht="14.25">
      <c r="A74" s="35">
        <v>69</v>
      </c>
      <c r="B74" s="166"/>
      <c r="C74" s="167" t="str">
        <f t="shared" si="5"/>
        <v/>
      </c>
      <c r="D74" s="168"/>
      <c r="E74" s="51"/>
      <c r="F74" s="36" t="e">
        <f t="shared" si="6"/>
        <v>#VALUE!</v>
      </c>
      <c r="G74" s="51"/>
      <c r="H74" s="19" t="e">
        <f>VLOOKUP(G74,'R7日程'!$A$3:$C$35,3,0)</f>
        <v>#N/A</v>
      </c>
      <c r="I74" s="51"/>
      <c r="J74" s="19" t="e">
        <f t="shared" si="7"/>
        <v>#VALUE!</v>
      </c>
      <c r="K74" s="170"/>
      <c r="L74" s="171"/>
      <c r="M74" s="172"/>
      <c r="N74" s="171"/>
      <c r="O74" s="170"/>
      <c r="P74" s="171"/>
      <c r="Q74" s="172"/>
      <c r="R74" s="171"/>
      <c r="S74" s="173"/>
      <c r="T74" s="174"/>
      <c r="U74" s="175"/>
      <c r="V74" s="176"/>
      <c r="W74" s="163" t="str">
        <f t="shared" si="8"/>
        <v>0年0ヶ月</v>
      </c>
      <c r="X74" s="163" t="str">
        <f t="shared" si="9"/>
        <v/>
      </c>
      <c r="Y74" s="164"/>
      <c r="Z74" s="51"/>
      <c r="AA74" s="177" t="e">
        <f>VLOOKUP(Z74,申込機器!$A$1:$B$9,2,0)</f>
        <v>#N/A</v>
      </c>
    </row>
    <row r="75" spans="1:27" ht="14.25">
      <c r="A75" s="35">
        <v>70</v>
      </c>
      <c r="B75" s="166"/>
      <c r="C75" s="167" t="str">
        <f t="shared" si="5"/>
        <v/>
      </c>
      <c r="D75" s="168"/>
      <c r="E75" s="51"/>
      <c r="F75" s="36" t="e">
        <f t="shared" si="6"/>
        <v>#VALUE!</v>
      </c>
      <c r="G75" s="51"/>
      <c r="H75" s="19" t="e">
        <f>VLOOKUP(G75,'R7日程'!$A$3:$C$35,3,0)</f>
        <v>#N/A</v>
      </c>
      <c r="I75" s="51"/>
      <c r="J75" s="19" t="e">
        <f t="shared" si="7"/>
        <v>#VALUE!</v>
      </c>
      <c r="K75" s="170"/>
      <c r="L75" s="171"/>
      <c r="M75" s="172"/>
      <c r="N75" s="171"/>
      <c r="O75" s="170"/>
      <c r="P75" s="171"/>
      <c r="Q75" s="172"/>
      <c r="R75" s="171"/>
      <c r="S75" s="173"/>
      <c r="T75" s="174"/>
      <c r="U75" s="175"/>
      <c r="V75" s="176"/>
      <c r="W75" s="163" t="str">
        <f t="shared" si="8"/>
        <v>0年0ヶ月</v>
      </c>
      <c r="X75" s="163" t="str">
        <f t="shared" si="9"/>
        <v/>
      </c>
      <c r="Y75" s="164"/>
      <c r="Z75" s="51"/>
      <c r="AA75" s="177" t="e">
        <f>VLOOKUP(Z75,申込機器!$A$1:$B$9,2,0)</f>
        <v>#N/A</v>
      </c>
    </row>
    <row r="76" spans="1:27" ht="14.25">
      <c r="A76" s="35">
        <v>71</v>
      </c>
      <c r="B76" s="166"/>
      <c r="C76" s="167" t="str">
        <f t="shared" si="5"/>
        <v/>
      </c>
      <c r="D76" s="168"/>
      <c r="E76" s="51"/>
      <c r="F76" s="36" t="e">
        <f t="shared" si="6"/>
        <v>#VALUE!</v>
      </c>
      <c r="G76" s="51"/>
      <c r="H76" s="19" t="e">
        <f>VLOOKUP(G76,'R7日程'!$A$3:$C$35,3,0)</f>
        <v>#N/A</v>
      </c>
      <c r="I76" s="51"/>
      <c r="J76" s="19" t="e">
        <f t="shared" si="7"/>
        <v>#VALUE!</v>
      </c>
      <c r="K76" s="170"/>
      <c r="L76" s="171"/>
      <c r="M76" s="172"/>
      <c r="N76" s="171"/>
      <c r="O76" s="170"/>
      <c r="P76" s="171"/>
      <c r="Q76" s="172"/>
      <c r="R76" s="171"/>
      <c r="S76" s="173"/>
      <c r="T76" s="174"/>
      <c r="U76" s="175"/>
      <c r="V76" s="176"/>
      <c r="W76" s="163" t="str">
        <f t="shared" si="8"/>
        <v>0年0ヶ月</v>
      </c>
      <c r="X76" s="163" t="str">
        <f t="shared" si="9"/>
        <v/>
      </c>
      <c r="Y76" s="164"/>
      <c r="Z76" s="51"/>
      <c r="AA76" s="177" t="e">
        <f>VLOOKUP(Z76,申込機器!$A$1:$B$9,2,0)</f>
        <v>#N/A</v>
      </c>
    </row>
    <row r="77" spans="1:27" ht="14.25">
      <c r="A77" s="35">
        <v>72</v>
      </c>
      <c r="B77" s="166"/>
      <c r="C77" s="167" t="str">
        <f t="shared" si="5"/>
        <v/>
      </c>
      <c r="D77" s="168"/>
      <c r="E77" s="51"/>
      <c r="F77" s="36" t="e">
        <f t="shared" si="6"/>
        <v>#VALUE!</v>
      </c>
      <c r="G77" s="51"/>
      <c r="H77" s="19" t="e">
        <f>VLOOKUP(G77,'R7日程'!$A$3:$C$35,3,0)</f>
        <v>#N/A</v>
      </c>
      <c r="I77" s="51"/>
      <c r="J77" s="19" t="e">
        <f t="shared" si="7"/>
        <v>#VALUE!</v>
      </c>
      <c r="K77" s="170"/>
      <c r="L77" s="171"/>
      <c r="M77" s="172"/>
      <c r="N77" s="171"/>
      <c r="O77" s="170"/>
      <c r="P77" s="171"/>
      <c r="Q77" s="172"/>
      <c r="R77" s="171"/>
      <c r="S77" s="173"/>
      <c r="T77" s="174"/>
      <c r="U77" s="175"/>
      <c r="V77" s="176"/>
      <c r="W77" s="163" t="str">
        <f t="shared" si="8"/>
        <v>0年0ヶ月</v>
      </c>
      <c r="X77" s="163" t="str">
        <f t="shared" si="9"/>
        <v/>
      </c>
      <c r="Y77" s="164"/>
      <c r="Z77" s="51"/>
      <c r="AA77" s="177" t="e">
        <f>VLOOKUP(Z77,申込機器!$A$1:$B$9,2,0)</f>
        <v>#N/A</v>
      </c>
    </row>
    <row r="78" spans="1:27" ht="14.25">
      <c r="A78" s="35">
        <v>73</v>
      </c>
      <c r="B78" s="166"/>
      <c r="C78" s="167" t="str">
        <f t="shared" si="5"/>
        <v/>
      </c>
      <c r="D78" s="168"/>
      <c r="E78" s="51"/>
      <c r="F78" s="36" t="e">
        <f t="shared" si="6"/>
        <v>#VALUE!</v>
      </c>
      <c r="G78" s="51"/>
      <c r="H78" s="19" t="e">
        <f>VLOOKUP(G78,'R7日程'!$A$3:$C$35,3,0)</f>
        <v>#N/A</v>
      </c>
      <c r="I78" s="51"/>
      <c r="J78" s="19" t="e">
        <f t="shared" si="7"/>
        <v>#VALUE!</v>
      </c>
      <c r="K78" s="170"/>
      <c r="L78" s="171"/>
      <c r="M78" s="172"/>
      <c r="N78" s="171"/>
      <c r="O78" s="170"/>
      <c r="P78" s="171"/>
      <c r="Q78" s="172"/>
      <c r="R78" s="171"/>
      <c r="S78" s="173"/>
      <c r="T78" s="174"/>
      <c r="U78" s="175"/>
      <c r="V78" s="176"/>
      <c r="W78" s="163" t="str">
        <f t="shared" si="8"/>
        <v>0年0ヶ月</v>
      </c>
      <c r="X78" s="163" t="str">
        <f t="shared" si="9"/>
        <v/>
      </c>
      <c r="Y78" s="164"/>
      <c r="Z78" s="51"/>
      <c r="AA78" s="177" t="e">
        <f>VLOOKUP(Z78,申込機器!$A$1:$B$9,2,0)</f>
        <v>#N/A</v>
      </c>
    </row>
    <row r="79" spans="1:27" ht="14.25">
      <c r="A79" s="35">
        <v>74</v>
      </c>
      <c r="B79" s="166"/>
      <c r="C79" s="167" t="str">
        <f t="shared" si="5"/>
        <v/>
      </c>
      <c r="D79" s="168"/>
      <c r="E79" s="51"/>
      <c r="F79" s="36" t="e">
        <f t="shared" si="6"/>
        <v>#VALUE!</v>
      </c>
      <c r="G79" s="51"/>
      <c r="H79" s="19" t="e">
        <f>VLOOKUP(G79,'R7日程'!$A$3:$C$35,3,0)</f>
        <v>#N/A</v>
      </c>
      <c r="I79" s="51"/>
      <c r="J79" s="19" t="e">
        <f t="shared" si="7"/>
        <v>#VALUE!</v>
      </c>
      <c r="K79" s="170"/>
      <c r="L79" s="171"/>
      <c r="M79" s="172"/>
      <c r="N79" s="171"/>
      <c r="O79" s="170"/>
      <c r="P79" s="171"/>
      <c r="Q79" s="172"/>
      <c r="R79" s="171"/>
      <c r="S79" s="173"/>
      <c r="T79" s="174"/>
      <c r="U79" s="175"/>
      <c r="V79" s="176"/>
      <c r="W79" s="163" t="str">
        <f t="shared" si="8"/>
        <v>0年0ヶ月</v>
      </c>
      <c r="X79" s="163" t="str">
        <f t="shared" si="9"/>
        <v/>
      </c>
      <c r="Y79" s="164"/>
      <c r="Z79" s="51"/>
      <c r="AA79" s="177" t="e">
        <f>VLOOKUP(Z79,申込機器!$A$1:$B$9,2,0)</f>
        <v>#N/A</v>
      </c>
    </row>
    <row r="80" spans="1:27" ht="14.25">
      <c r="A80" s="35">
        <v>75</v>
      </c>
      <c r="B80" s="166"/>
      <c r="C80" s="167" t="str">
        <f t="shared" si="5"/>
        <v/>
      </c>
      <c r="D80" s="168"/>
      <c r="E80" s="51"/>
      <c r="F80" s="36" t="e">
        <f t="shared" si="6"/>
        <v>#VALUE!</v>
      </c>
      <c r="G80" s="51"/>
      <c r="H80" s="19" t="e">
        <f>VLOOKUP(G80,'R7日程'!$A$3:$C$35,3,0)</f>
        <v>#N/A</v>
      </c>
      <c r="I80" s="51"/>
      <c r="J80" s="19" t="e">
        <f t="shared" si="7"/>
        <v>#VALUE!</v>
      </c>
      <c r="K80" s="170"/>
      <c r="L80" s="171"/>
      <c r="M80" s="172"/>
      <c r="N80" s="171"/>
      <c r="O80" s="170"/>
      <c r="P80" s="171"/>
      <c r="Q80" s="172"/>
      <c r="R80" s="171"/>
      <c r="S80" s="173"/>
      <c r="T80" s="174"/>
      <c r="U80" s="175"/>
      <c r="V80" s="176"/>
      <c r="W80" s="163" t="str">
        <f t="shared" si="8"/>
        <v>0年0ヶ月</v>
      </c>
      <c r="X80" s="163" t="str">
        <f t="shared" si="9"/>
        <v/>
      </c>
      <c r="Y80" s="164"/>
      <c r="Z80" s="51"/>
      <c r="AA80" s="177" t="e">
        <f>VLOOKUP(Z80,申込機器!$A$1:$B$9,2,0)</f>
        <v>#N/A</v>
      </c>
    </row>
    <row r="81" spans="1:27" ht="14.25">
      <c r="A81" s="35">
        <v>76</v>
      </c>
      <c r="B81" s="166"/>
      <c r="C81" s="167" t="str">
        <f t="shared" si="5"/>
        <v/>
      </c>
      <c r="D81" s="168"/>
      <c r="E81" s="51"/>
      <c r="F81" s="36" t="e">
        <f t="shared" si="6"/>
        <v>#VALUE!</v>
      </c>
      <c r="G81" s="51"/>
      <c r="H81" s="19" t="e">
        <f>VLOOKUP(G81,'R7日程'!$A$3:$C$35,3,0)</f>
        <v>#N/A</v>
      </c>
      <c r="I81" s="51"/>
      <c r="J81" s="19" t="e">
        <f t="shared" si="7"/>
        <v>#VALUE!</v>
      </c>
      <c r="K81" s="170"/>
      <c r="L81" s="171"/>
      <c r="M81" s="172"/>
      <c r="N81" s="171"/>
      <c r="O81" s="170"/>
      <c r="P81" s="171"/>
      <c r="Q81" s="172"/>
      <c r="R81" s="171"/>
      <c r="S81" s="173"/>
      <c r="T81" s="174"/>
      <c r="U81" s="175"/>
      <c r="V81" s="176"/>
      <c r="W81" s="163" t="str">
        <f t="shared" si="8"/>
        <v>0年0ヶ月</v>
      </c>
      <c r="X81" s="163" t="str">
        <f t="shared" si="9"/>
        <v/>
      </c>
      <c r="Y81" s="164"/>
      <c r="Z81" s="51"/>
      <c r="AA81" s="177" t="e">
        <f>VLOOKUP(Z81,申込機器!$A$1:$B$9,2,0)</f>
        <v>#N/A</v>
      </c>
    </row>
    <row r="82" spans="1:27" ht="14.25">
      <c r="A82" s="35">
        <v>77</v>
      </c>
      <c r="B82" s="166"/>
      <c r="C82" s="167" t="str">
        <f t="shared" si="5"/>
        <v/>
      </c>
      <c r="D82" s="168"/>
      <c r="E82" s="51"/>
      <c r="F82" s="36" t="e">
        <f t="shared" si="6"/>
        <v>#VALUE!</v>
      </c>
      <c r="G82" s="51"/>
      <c r="H82" s="19" t="e">
        <f>VLOOKUP(G82,'R7日程'!$A$3:$C$35,3,0)</f>
        <v>#N/A</v>
      </c>
      <c r="I82" s="51"/>
      <c r="J82" s="19" t="e">
        <f t="shared" si="7"/>
        <v>#VALUE!</v>
      </c>
      <c r="K82" s="170"/>
      <c r="L82" s="171"/>
      <c r="M82" s="172"/>
      <c r="N82" s="171"/>
      <c r="O82" s="170"/>
      <c r="P82" s="171"/>
      <c r="Q82" s="172"/>
      <c r="R82" s="171"/>
      <c r="S82" s="173"/>
      <c r="T82" s="174"/>
      <c r="U82" s="175"/>
      <c r="V82" s="176"/>
      <c r="W82" s="163" t="str">
        <f t="shared" si="8"/>
        <v>0年0ヶ月</v>
      </c>
      <c r="X82" s="163" t="str">
        <f t="shared" si="9"/>
        <v/>
      </c>
      <c r="Y82" s="164"/>
      <c r="Z82" s="51"/>
      <c r="AA82" s="177" t="e">
        <f>VLOOKUP(Z82,申込機器!$A$1:$B$9,2,0)</f>
        <v>#N/A</v>
      </c>
    </row>
    <row r="83" spans="1:27" ht="14.25">
      <c r="A83" s="35">
        <v>78</v>
      </c>
      <c r="B83" s="166"/>
      <c r="C83" s="167" t="str">
        <f t="shared" si="5"/>
        <v/>
      </c>
      <c r="D83" s="168"/>
      <c r="E83" s="51"/>
      <c r="F83" s="36" t="e">
        <f t="shared" si="6"/>
        <v>#VALUE!</v>
      </c>
      <c r="G83" s="51"/>
      <c r="H83" s="19" t="e">
        <f>VLOOKUP(G83,'R7日程'!$A$3:$C$35,3,0)</f>
        <v>#N/A</v>
      </c>
      <c r="I83" s="51"/>
      <c r="J83" s="19" t="e">
        <f t="shared" si="7"/>
        <v>#VALUE!</v>
      </c>
      <c r="K83" s="170"/>
      <c r="L83" s="171"/>
      <c r="M83" s="172"/>
      <c r="N83" s="171"/>
      <c r="O83" s="170"/>
      <c r="P83" s="171"/>
      <c r="Q83" s="172"/>
      <c r="R83" s="171"/>
      <c r="S83" s="173"/>
      <c r="T83" s="174"/>
      <c r="U83" s="175"/>
      <c r="V83" s="176"/>
      <c r="W83" s="163" t="str">
        <f t="shared" si="8"/>
        <v>0年0ヶ月</v>
      </c>
      <c r="X83" s="163" t="str">
        <f t="shared" si="9"/>
        <v/>
      </c>
      <c r="Y83" s="164"/>
      <c r="Z83" s="51"/>
      <c r="AA83" s="177" t="e">
        <f>VLOOKUP(Z83,申込機器!$A$1:$B$9,2,0)</f>
        <v>#N/A</v>
      </c>
    </row>
    <row r="84" spans="1:27" ht="14.25">
      <c r="A84" s="35">
        <v>79</v>
      </c>
      <c r="B84" s="166"/>
      <c r="C84" s="167" t="str">
        <f t="shared" si="5"/>
        <v/>
      </c>
      <c r="D84" s="168"/>
      <c r="E84" s="51"/>
      <c r="F84" s="36" t="e">
        <f t="shared" si="6"/>
        <v>#VALUE!</v>
      </c>
      <c r="G84" s="51"/>
      <c r="H84" s="19" t="e">
        <f>VLOOKUP(G84,'R7日程'!$A$3:$C$35,3,0)</f>
        <v>#N/A</v>
      </c>
      <c r="I84" s="51"/>
      <c r="J84" s="19" t="e">
        <f t="shared" si="7"/>
        <v>#VALUE!</v>
      </c>
      <c r="K84" s="170"/>
      <c r="L84" s="171"/>
      <c r="M84" s="172"/>
      <c r="N84" s="171"/>
      <c r="O84" s="170"/>
      <c r="P84" s="171"/>
      <c r="Q84" s="172"/>
      <c r="R84" s="171"/>
      <c r="S84" s="173"/>
      <c r="T84" s="174"/>
      <c r="U84" s="175"/>
      <c r="V84" s="176"/>
      <c r="W84" s="163" t="str">
        <f t="shared" si="8"/>
        <v>0年0ヶ月</v>
      </c>
      <c r="X84" s="163" t="str">
        <f t="shared" si="9"/>
        <v/>
      </c>
      <c r="Y84" s="164"/>
      <c r="Z84" s="51"/>
      <c r="AA84" s="177" t="e">
        <f>VLOOKUP(Z84,申込機器!$A$1:$B$9,2,0)</f>
        <v>#N/A</v>
      </c>
    </row>
    <row r="85" spans="1:27" ht="14.25">
      <c r="A85" s="35">
        <v>80</v>
      </c>
      <c r="B85" s="166"/>
      <c r="C85" s="167" t="str">
        <f t="shared" si="5"/>
        <v/>
      </c>
      <c r="D85" s="168"/>
      <c r="E85" s="51"/>
      <c r="F85" s="36" t="e">
        <f t="shared" si="6"/>
        <v>#VALUE!</v>
      </c>
      <c r="G85" s="51"/>
      <c r="H85" s="19" t="e">
        <f>VLOOKUP(G85,'R7日程'!$A$3:$C$35,3,0)</f>
        <v>#N/A</v>
      </c>
      <c r="I85" s="51"/>
      <c r="J85" s="19" t="e">
        <f t="shared" si="7"/>
        <v>#VALUE!</v>
      </c>
      <c r="K85" s="170"/>
      <c r="L85" s="171"/>
      <c r="M85" s="172"/>
      <c r="N85" s="171"/>
      <c r="O85" s="170"/>
      <c r="P85" s="171"/>
      <c r="Q85" s="172"/>
      <c r="R85" s="171"/>
      <c r="S85" s="173"/>
      <c r="T85" s="174"/>
      <c r="U85" s="175"/>
      <c r="V85" s="176"/>
      <c r="W85" s="163" t="str">
        <f t="shared" si="8"/>
        <v>0年0ヶ月</v>
      </c>
      <c r="X85" s="163" t="str">
        <f t="shared" si="9"/>
        <v/>
      </c>
      <c r="Y85" s="164"/>
      <c r="Z85" s="51"/>
      <c r="AA85" s="177" t="e">
        <f>VLOOKUP(Z85,申込機器!$A$1:$B$9,2,0)</f>
        <v>#N/A</v>
      </c>
    </row>
    <row r="86" spans="1:27" ht="14.25">
      <c r="A86" s="35">
        <v>81</v>
      </c>
      <c r="B86" s="166"/>
      <c r="C86" s="167" t="str">
        <f t="shared" si="5"/>
        <v/>
      </c>
      <c r="D86" s="168"/>
      <c r="E86" s="51"/>
      <c r="F86" s="36" t="e">
        <f t="shared" si="6"/>
        <v>#VALUE!</v>
      </c>
      <c r="G86" s="51"/>
      <c r="H86" s="19" t="e">
        <f>VLOOKUP(G86,'R7日程'!$A$3:$C$35,3,0)</f>
        <v>#N/A</v>
      </c>
      <c r="I86" s="51"/>
      <c r="J86" s="19" t="e">
        <f t="shared" si="7"/>
        <v>#VALUE!</v>
      </c>
      <c r="K86" s="170"/>
      <c r="L86" s="171"/>
      <c r="M86" s="172"/>
      <c r="N86" s="171"/>
      <c r="O86" s="170"/>
      <c r="P86" s="171"/>
      <c r="Q86" s="172"/>
      <c r="R86" s="171"/>
      <c r="S86" s="173"/>
      <c r="T86" s="174"/>
      <c r="U86" s="175"/>
      <c r="V86" s="176"/>
      <c r="W86" s="163" t="str">
        <f t="shared" si="8"/>
        <v>0年0ヶ月</v>
      </c>
      <c r="X86" s="163" t="str">
        <f t="shared" si="9"/>
        <v/>
      </c>
      <c r="Y86" s="164"/>
      <c r="Z86" s="51"/>
      <c r="AA86" s="177" t="e">
        <f>VLOOKUP(Z86,申込機器!$A$1:$B$9,2,0)</f>
        <v>#N/A</v>
      </c>
    </row>
    <row r="87" spans="1:27" ht="14.25">
      <c r="A87" s="35">
        <v>82</v>
      </c>
      <c r="B87" s="166"/>
      <c r="C87" s="167" t="str">
        <f t="shared" si="5"/>
        <v/>
      </c>
      <c r="D87" s="168"/>
      <c r="E87" s="51"/>
      <c r="F87" s="36" t="e">
        <f t="shared" si="6"/>
        <v>#VALUE!</v>
      </c>
      <c r="G87" s="51"/>
      <c r="H87" s="19" t="e">
        <f>VLOOKUP(G87,'R7日程'!$A$3:$C$35,3,0)</f>
        <v>#N/A</v>
      </c>
      <c r="I87" s="51"/>
      <c r="J87" s="19" t="e">
        <f t="shared" si="7"/>
        <v>#VALUE!</v>
      </c>
      <c r="K87" s="170"/>
      <c r="L87" s="171"/>
      <c r="M87" s="172"/>
      <c r="N87" s="171"/>
      <c r="O87" s="170"/>
      <c r="P87" s="171"/>
      <c r="Q87" s="172"/>
      <c r="R87" s="171"/>
      <c r="S87" s="173"/>
      <c r="T87" s="174"/>
      <c r="U87" s="175"/>
      <c r="V87" s="176"/>
      <c r="W87" s="163" t="str">
        <f t="shared" si="8"/>
        <v>0年0ヶ月</v>
      </c>
      <c r="X87" s="163" t="str">
        <f t="shared" si="9"/>
        <v/>
      </c>
      <c r="Y87" s="164"/>
      <c r="Z87" s="51"/>
      <c r="AA87" s="177" t="e">
        <f>VLOOKUP(Z87,申込機器!$A$1:$B$9,2,0)</f>
        <v>#N/A</v>
      </c>
    </row>
    <row r="88" spans="1:27" ht="14.25">
      <c r="A88" s="35">
        <v>83</v>
      </c>
      <c r="B88" s="166"/>
      <c r="C88" s="167" t="str">
        <f t="shared" si="5"/>
        <v/>
      </c>
      <c r="D88" s="168"/>
      <c r="E88" s="51"/>
      <c r="F88" s="36" t="e">
        <f t="shared" si="6"/>
        <v>#VALUE!</v>
      </c>
      <c r="G88" s="51"/>
      <c r="H88" s="19" t="e">
        <f>VLOOKUP(G88,'R7日程'!$A$3:$C$35,3,0)</f>
        <v>#N/A</v>
      </c>
      <c r="I88" s="51"/>
      <c r="J88" s="19" t="e">
        <f t="shared" si="7"/>
        <v>#VALUE!</v>
      </c>
      <c r="K88" s="170"/>
      <c r="L88" s="171"/>
      <c r="M88" s="172"/>
      <c r="N88" s="171"/>
      <c r="O88" s="170"/>
      <c r="P88" s="171"/>
      <c r="Q88" s="172"/>
      <c r="R88" s="171"/>
      <c r="S88" s="173"/>
      <c r="T88" s="174"/>
      <c r="U88" s="175"/>
      <c r="V88" s="176"/>
      <c r="W88" s="163" t="str">
        <f t="shared" si="8"/>
        <v>0年0ヶ月</v>
      </c>
      <c r="X88" s="163" t="str">
        <f t="shared" si="9"/>
        <v/>
      </c>
      <c r="Y88" s="164"/>
      <c r="Z88" s="51"/>
      <c r="AA88" s="177" t="e">
        <f>VLOOKUP(Z88,申込機器!$A$1:$B$9,2,0)</f>
        <v>#N/A</v>
      </c>
    </row>
    <row r="89" spans="1:27" ht="14.25">
      <c r="A89" s="35">
        <v>84</v>
      </c>
      <c r="B89" s="166"/>
      <c r="C89" s="167" t="str">
        <f t="shared" si="5"/>
        <v/>
      </c>
      <c r="D89" s="168"/>
      <c r="E89" s="51"/>
      <c r="F89" s="36" t="e">
        <f t="shared" si="6"/>
        <v>#VALUE!</v>
      </c>
      <c r="G89" s="51"/>
      <c r="H89" s="19" t="e">
        <f>VLOOKUP(G89,'R7日程'!$A$3:$C$35,3,0)</f>
        <v>#N/A</v>
      </c>
      <c r="I89" s="51"/>
      <c r="J89" s="19" t="e">
        <f t="shared" si="7"/>
        <v>#VALUE!</v>
      </c>
      <c r="K89" s="170"/>
      <c r="L89" s="171"/>
      <c r="M89" s="172"/>
      <c r="N89" s="171"/>
      <c r="O89" s="170"/>
      <c r="P89" s="171"/>
      <c r="Q89" s="172"/>
      <c r="R89" s="171"/>
      <c r="S89" s="173"/>
      <c r="T89" s="174"/>
      <c r="U89" s="175"/>
      <c r="V89" s="176"/>
      <c r="W89" s="163" t="str">
        <f t="shared" si="8"/>
        <v>0年0ヶ月</v>
      </c>
      <c r="X89" s="163" t="str">
        <f t="shared" si="9"/>
        <v/>
      </c>
      <c r="Y89" s="164"/>
      <c r="Z89" s="51"/>
      <c r="AA89" s="177" t="e">
        <f>VLOOKUP(Z89,申込機器!$A$1:$B$9,2,0)</f>
        <v>#N/A</v>
      </c>
    </row>
    <row r="90" spans="1:27" ht="14.25">
      <c r="A90" s="35">
        <v>85</v>
      </c>
      <c r="B90" s="166"/>
      <c r="C90" s="167" t="str">
        <f t="shared" si="5"/>
        <v/>
      </c>
      <c r="D90" s="168"/>
      <c r="E90" s="51"/>
      <c r="F90" s="36" t="e">
        <f t="shared" si="6"/>
        <v>#VALUE!</v>
      </c>
      <c r="G90" s="51"/>
      <c r="H90" s="19" t="e">
        <f>VLOOKUP(G90,'R7日程'!$A$3:$C$35,3,0)</f>
        <v>#N/A</v>
      </c>
      <c r="I90" s="51"/>
      <c r="J90" s="19" t="e">
        <f t="shared" si="7"/>
        <v>#VALUE!</v>
      </c>
      <c r="K90" s="170"/>
      <c r="L90" s="171"/>
      <c r="M90" s="172"/>
      <c r="N90" s="171"/>
      <c r="O90" s="170"/>
      <c r="P90" s="171"/>
      <c r="Q90" s="172"/>
      <c r="R90" s="171"/>
      <c r="S90" s="173"/>
      <c r="T90" s="174"/>
      <c r="U90" s="175"/>
      <c r="V90" s="176"/>
      <c r="W90" s="163" t="str">
        <f t="shared" si="8"/>
        <v>0年0ヶ月</v>
      </c>
      <c r="X90" s="163" t="str">
        <f t="shared" si="9"/>
        <v/>
      </c>
      <c r="Y90" s="164"/>
      <c r="Z90" s="51"/>
      <c r="AA90" s="177" t="e">
        <f>VLOOKUP(Z90,申込機器!$A$1:$B$9,2,0)</f>
        <v>#N/A</v>
      </c>
    </row>
    <row r="91" spans="1:27" ht="14.25">
      <c r="A91" s="35">
        <v>86</v>
      </c>
      <c r="B91" s="166"/>
      <c r="C91" s="167" t="str">
        <f t="shared" si="5"/>
        <v/>
      </c>
      <c r="D91" s="168"/>
      <c r="E91" s="51"/>
      <c r="F91" s="36" t="e">
        <f t="shared" si="6"/>
        <v>#VALUE!</v>
      </c>
      <c r="G91" s="51"/>
      <c r="H91" s="19" t="e">
        <f>VLOOKUP(G91,'R7日程'!$A$3:$C$35,3,0)</f>
        <v>#N/A</v>
      </c>
      <c r="I91" s="51"/>
      <c r="J91" s="19" t="e">
        <f t="shared" si="7"/>
        <v>#VALUE!</v>
      </c>
      <c r="K91" s="170"/>
      <c r="L91" s="171"/>
      <c r="M91" s="172"/>
      <c r="N91" s="171"/>
      <c r="O91" s="170"/>
      <c r="P91" s="171"/>
      <c r="Q91" s="172"/>
      <c r="R91" s="171"/>
      <c r="S91" s="173"/>
      <c r="T91" s="174"/>
      <c r="U91" s="175"/>
      <c r="V91" s="176"/>
      <c r="W91" s="163" t="str">
        <f t="shared" si="8"/>
        <v>0年0ヶ月</v>
      </c>
      <c r="X91" s="163" t="str">
        <f t="shared" si="9"/>
        <v/>
      </c>
      <c r="Y91" s="164"/>
      <c r="Z91" s="51"/>
      <c r="AA91" s="177" t="e">
        <f>VLOOKUP(Z91,申込機器!$A$1:$B$9,2,0)</f>
        <v>#N/A</v>
      </c>
    </row>
    <row r="92" spans="1:27" ht="14.25">
      <c r="A92" s="35">
        <v>87</v>
      </c>
      <c r="B92" s="166"/>
      <c r="C92" s="167" t="str">
        <f t="shared" si="5"/>
        <v/>
      </c>
      <c r="D92" s="168"/>
      <c r="E92" s="51"/>
      <c r="F92" s="36" t="e">
        <f t="shared" si="6"/>
        <v>#VALUE!</v>
      </c>
      <c r="G92" s="51"/>
      <c r="H92" s="19" t="e">
        <f>VLOOKUP(G92,'R7日程'!$A$3:$C$35,3,0)</f>
        <v>#N/A</v>
      </c>
      <c r="I92" s="51"/>
      <c r="J92" s="19" t="e">
        <f t="shared" si="7"/>
        <v>#VALUE!</v>
      </c>
      <c r="K92" s="170"/>
      <c r="L92" s="171"/>
      <c r="M92" s="172"/>
      <c r="N92" s="171"/>
      <c r="O92" s="170"/>
      <c r="P92" s="171"/>
      <c r="Q92" s="172"/>
      <c r="R92" s="171"/>
      <c r="S92" s="173"/>
      <c r="T92" s="174"/>
      <c r="U92" s="175"/>
      <c r="V92" s="176"/>
      <c r="W92" s="163" t="str">
        <f t="shared" si="8"/>
        <v>0年0ヶ月</v>
      </c>
      <c r="X92" s="163" t="str">
        <f t="shared" si="9"/>
        <v/>
      </c>
      <c r="Y92" s="164"/>
      <c r="Z92" s="51"/>
      <c r="AA92" s="177" t="e">
        <f>VLOOKUP(Z92,申込機器!$A$1:$B$9,2,0)</f>
        <v>#N/A</v>
      </c>
    </row>
    <row r="93" spans="1:27" ht="14.25">
      <c r="A93" s="35">
        <v>88</v>
      </c>
      <c r="B93" s="166"/>
      <c r="C93" s="167" t="str">
        <f t="shared" si="5"/>
        <v/>
      </c>
      <c r="D93" s="168"/>
      <c r="E93" s="51"/>
      <c r="F93" s="36" t="e">
        <f t="shared" si="6"/>
        <v>#VALUE!</v>
      </c>
      <c r="G93" s="51"/>
      <c r="H93" s="19" t="e">
        <f>VLOOKUP(G93,'R7日程'!$A$3:$C$35,3,0)</f>
        <v>#N/A</v>
      </c>
      <c r="I93" s="51"/>
      <c r="J93" s="19" t="e">
        <f t="shared" si="7"/>
        <v>#VALUE!</v>
      </c>
      <c r="K93" s="170"/>
      <c r="L93" s="171"/>
      <c r="M93" s="172"/>
      <c r="N93" s="171"/>
      <c r="O93" s="170"/>
      <c r="P93" s="171"/>
      <c r="Q93" s="172"/>
      <c r="R93" s="171"/>
      <c r="S93" s="173"/>
      <c r="T93" s="174"/>
      <c r="U93" s="175"/>
      <c r="V93" s="176"/>
      <c r="W93" s="163" t="str">
        <f t="shared" si="8"/>
        <v>0年0ヶ月</v>
      </c>
      <c r="X93" s="163" t="str">
        <f t="shared" si="9"/>
        <v/>
      </c>
      <c r="Y93" s="164"/>
      <c r="Z93" s="51"/>
      <c r="AA93" s="177" t="e">
        <f>VLOOKUP(Z93,申込機器!$A$1:$B$9,2,0)</f>
        <v>#N/A</v>
      </c>
    </row>
    <row r="94" spans="1:27" ht="14.25">
      <c r="A94" s="35">
        <v>89</v>
      </c>
      <c r="B94" s="166"/>
      <c r="C94" s="167" t="str">
        <f t="shared" si="5"/>
        <v/>
      </c>
      <c r="D94" s="168"/>
      <c r="E94" s="51"/>
      <c r="F94" s="36" t="e">
        <f t="shared" si="6"/>
        <v>#VALUE!</v>
      </c>
      <c r="G94" s="51"/>
      <c r="H94" s="19" t="e">
        <f>VLOOKUP(G94,'R7日程'!$A$3:$C$35,3,0)</f>
        <v>#N/A</v>
      </c>
      <c r="I94" s="51"/>
      <c r="J94" s="19" t="e">
        <f t="shared" si="7"/>
        <v>#VALUE!</v>
      </c>
      <c r="K94" s="170"/>
      <c r="L94" s="171"/>
      <c r="M94" s="172"/>
      <c r="N94" s="171"/>
      <c r="O94" s="170"/>
      <c r="P94" s="171"/>
      <c r="Q94" s="172"/>
      <c r="R94" s="171"/>
      <c r="S94" s="173"/>
      <c r="T94" s="174"/>
      <c r="U94" s="175"/>
      <c r="V94" s="176"/>
      <c r="W94" s="163" t="str">
        <f t="shared" si="8"/>
        <v>0年0ヶ月</v>
      </c>
      <c r="X94" s="163" t="str">
        <f t="shared" si="9"/>
        <v/>
      </c>
      <c r="Y94" s="164"/>
      <c r="Z94" s="51"/>
      <c r="AA94" s="177" t="e">
        <f>VLOOKUP(Z94,申込機器!$A$1:$B$9,2,0)</f>
        <v>#N/A</v>
      </c>
    </row>
    <row r="95" spans="1:27" ht="14.25">
      <c r="A95" s="35">
        <v>90</v>
      </c>
      <c r="B95" s="166"/>
      <c r="C95" s="167" t="str">
        <f t="shared" si="5"/>
        <v/>
      </c>
      <c r="D95" s="168"/>
      <c r="E95" s="51"/>
      <c r="F95" s="36" t="e">
        <f t="shared" si="6"/>
        <v>#VALUE!</v>
      </c>
      <c r="G95" s="51"/>
      <c r="H95" s="19" t="e">
        <f>VLOOKUP(G95,'R7日程'!$A$3:$C$35,3,0)</f>
        <v>#N/A</v>
      </c>
      <c r="I95" s="51"/>
      <c r="J95" s="19" t="e">
        <f t="shared" si="7"/>
        <v>#VALUE!</v>
      </c>
      <c r="K95" s="170"/>
      <c r="L95" s="171"/>
      <c r="M95" s="172"/>
      <c r="N95" s="171"/>
      <c r="O95" s="170"/>
      <c r="P95" s="171"/>
      <c r="Q95" s="172"/>
      <c r="R95" s="171"/>
      <c r="S95" s="173"/>
      <c r="T95" s="174"/>
      <c r="U95" s="175"/>
      <c r="V95" s="176"/>
      <c r="W95" s="163" t="str">
        <f t="shared" si="8"/>
        <v>0年0ヶ月</v>
      </c>
      <c r="X95" s="163" t="str">
        <f t="shared" si="9"/>
        <v/>
      </c>
      <c r="Y95" s="164"/>
      <c r="Z95" s="51"/>
      <c r="AA95" s="177" t="e">
        <f>VLOOKUP(Z95,申込機器!$A$1:$B$9,2,0)</f>
        <v>#N/A</v>
      </c>
    </row>
    <row r="96" spans="1:27" ht="14.25">
      <c r="A96" s="35">
        <v>91</v>
      </c>
      <c r="B96" s="166"/>
      <c r="C96" s="167" t="str">
        <f t="shared" si="5"/>
        <v/>
      </c>
      <c r="D96" s="168"/>
      <c r="E96" s="51"/>
      <c r="F96" s="36" t="e">
        <f t="shared" si="6"/>
        <v>#VALUE!</v>
      </c>
      <c r="G96" s="51"/>
      <c r="H96" s="19" t="e">
        <f>VLOOKUP(G96,'R7日程'!$A$3:$C$35,3,0)</f>
        <v>#N/A</v>
      </c>
      <c r="I96" s="51"/>
      <c r="J96" s="19" t="e">
        <f t="shared" si="7"/>
        <v>#VALUE!</v>
      </c>
      <c r="K96" s="170"/>
      <c r="L96" s="171"/>
      <c r="M96" s="172"/>
      <c r="N96" s="171"/>
      <c r="O96" s="170"/>
      <c r="P96" s="171"/>
      <c r="Q96" s="172"/>
      <c r="R96" s="171"/>
      <c r="S96" s="173"/>
      <c r="T96" s="174"/>
      <c r="U96" s="175"/>
      <c r="V96" s="176"/>
      <c r="W96" s="163" t="str">
        <f t="shared" si="8"/>
        <v>0年0ヶ月</v>
      </c>
      <c r="X96" s="163" t="str">
        <f t="shared" si="9"/>
        <v/>
      </c>
      <c r="Y96" s="164"/>
      <c r="Z96" s="51"/>
      <c r="AA96" s="177" t="e">
        <f>VLOOKUP(Z96,申込機器!$A$1:$B$9,2,0)</f>
        <v>#N/A</v>
      </c>
    </row>
    <row r="97" spans="1:27" ht="14.25">
      <c r="A97" s="35">
        <v>92</v>
      </c>
      <c r="B97" s="166"/>
      <c r="C97" s="167" t="str">
        <f t="shared" si="5"/>
        <v/>
      </c>
      <c r="D97" s="168"/>
      <c r="E97" s="51"/>
      <c r="F97" s="36" t="e">
        <f t="shared" si="6"/>
        <v>#VALUE!</v>
      </c>
      <c r="G97" s="51"/>
      <c r="H97" s="19" t="e">
        <f>VLOOKUP(G97,'R7日程'!$A$3:$C$35,3,0)</f>
        <v>#N/A</v>
      </c>
      <c r="I97" s="51"/>
      <c r="J97" s="19" t="e">
        <f t="shared" si="7"/>
        <v>#VALUE!</v>
      </c>
      <c r="K97" s="170"/>
      <c r="L97" s="171"/>
      <c r="M97" s="172"/>
      <c r="N97" s="171"/>
      <c r="O97" s="170"/>
      <c r="P97" s="171"/>
      <c r="Q97" s="172"/>
      <c r="R97" s="171"/>
      <c r="S97" s="173"/>
      <c r="T97" s="174"/>
      <c r="U97" s="175"/>
      <c r="V97" s="176"/>
      <c r="W97" s="163" t="str">
        <f t="shared" si="8"/>
        <v>0年0ヶ月</v>
      </c>
      <c r="X97" s="163" t="str">
        <f t="shared" si="9"/>
        <v/>
      </c>
      <c r="Y97" s="164"/>
      <c r="Z97" s="51"/>
      <c r="AA97" s="177" t="e">
        <f>VLOOKUP(Z97,申込機器!$A$1:$B$9,2,0)</f>
        <v>#N/A</v>
      </c>
    </row>
    <row r="98" spans="1:27" ht="14.25">
      <c r="A98" s="35">
        <v>93</v>
      </c>
      <c r="B98" s="166"/>
      <c r="C98" s="167" t="str">
        <f t="shared" si="5"/>
        <v/>
      </c>
      <c r="D98" s="168"/>
      <c r="E98" s="51"/>
      <c r="F98" s="36" t="e">
        <f t="shared" si="6"/>
        <v>#VALUE!</v>
      </c>
      <c r="G98" s="51"/>
      <c r="H98" s="19" t="e">
        <f>VLOOKUP(G98,'R7日程'!$A$3:$C$35,3,0)</f>
        <v>#N/A</v>
      </c>
      <c r="I98" s="51"/>
      <c r="J98" s="19" t="e">
        <f t="shared" si="7"/>
        <v>#VALUE!</v>
      </c>
      <c r="K98" s="170"/>
      <c r="L98" s="171"/>
      <c r="M98" s="172"/>
      <c r="N98" s="171"/>
      <c r="O98" s="170"/>
      <c r="P98" s="171"/>
      <c r="Q98" s="172"/>
      <c r="R98" s="171"/>
      <c r="S98" s="173"/>
      <c r="T98" s="174"/>
      <c r="U98" s="175"/>
      <c r="V98" s="176"/>
      <c r="W98" s="163" t="str">
        <f t="shared" si="8"/>
        <v>0年0ヶ月</v>
      </c>
      <c r="X98" s="163" t="str">
        <f t="shared" si="9"/>
        <v/>
      </c>
      <c r="Y98" s="164"/>
      <c r="Z98" s="51"/>
      <c r="AA98" s="177" t="e">
        <f>VLOOKUP(Z98,申込機器!$A$1:$B$9,2,0)</f>
        <v>#N/A</v>
      </c>
    </row>
    <row r="99" spans="1:27" ht="14.25">
      <c r="A99" s="35">
        <v>94</v>
      </c>
      <c r="B99" s="166"/>
      <c r="C99" s="167" t="str">
        <f t="shared" si="5"/>
        <v/>
      </c>
      <c r="D99" s="168"/>
      <c r="E99" s="51"/>
      <c r="F99" s="36" t="e">
        <f t="shared" si="6"/>
        <v>#VALUE!</v>
      </c>
      <c r="G99" s="51"/>
      <c r="H99" s="19" t="e">
        <f>VLOOKUP(G99,'R7日程'!$A$3:$C$35,3,0)</f>
        <v>#N/A</v>
      </c>
      <c r="I99" s="51"/>
      <c r="J99" s="19" t="e">
        <f t="shared" si="7"/>
        <v>#VALUE!</v>
      </c>
      <c r="K99" s="170"/>
      <c r="L99" s="171"/>
      <c r="M99" s="172"/>
      <c r="N99" s="171"/>
      <c r="O99" s="170"/>
      <c r="P99" s="171"/>
      <c r="Q99" s="172"/>
      <c r="R99" s="171"/>
      <c r="S99" s="173"/>
      <c r="T99" s="174"/>
      <c r="U99" s="175"/>
      <c r="V99" s="176"/>
      <c r="W99" s="163" t="str">
        <f t="shared" si="8"/>
        <v>0年0ヶ月</v>
      </c>
      <c r="X99" s="163" t="str">
        <f t="shared" si="9"/>
        <v/>
      </c>
      <c r="Y99" s="164"/>
      <c r="Z99" s="51"/>
      <c r="AA99" s="177" t="e">
        <f>VLOOKUP(Z99,申込機器!$A$1:$B$9,2,0)</f>
        <v>#N/A</v>
      </c>
    </row>
    <row r="100" spans="1:27" ht="14.25">
      <c r="A100" s="35">
        <v>95</v>
      </c>
      <c r="B100" s="166"/>
      <c r="C100" s="167" t="str">
        <f t="shared" si="5"/>
        <v/>
      </c>
      <c r="D100" s="168"/>
      <c r="E100" s="51"/>
      <c r="F100" s="36" t="e">
        <f t="shared" si="6"/>
        <v>#VALUE!</v>
      </c>
      <c r="G100" s="51"/>
      <c r="H100" s="19" t="e">
        <f>VLOOKUP(G100,'R7日程'!$A$3:$C$35,3,0)</f>
        <v>#N/A</v>
      </c>
      <c r="I100" s="51"/>
      <c r="J100" s="19" t="e">
        <f t="shared" si="7"/>
        <v>#VALUE!</v>
      </c>
      <c r="K100" s="170"/>
      <c r="L100" s="171"/>
      <c r="M100" s="172"/>
      <c r="N100" s="171"/>
      <c r="O100" s="170"/>
      <c r="P100" s="171"/>
      <c r="Q100" s="172"/>
      <c r="R100" s="171"/>
      <c r="S100" s="173"/>
      <c r="T100" s="174"/>
      <c r="U100" s="175"/>
      <c r="V100" s="176"/>
      <c r="W100" s="163" t="str">
        <f t="shared" si="8"/>
        <v>0年0ヶ月</v>
      </c>
      <c r="X100" s="163" t="str">
        <f t="shared" si="9"/>
        <v/>
      </c>
      <c r="Y100" s="164"/>
      <c r="Z100" s="51"/>
      <c r="AA100" s="177" t="e">
        <f>VLOOKUP(Z100,申込機器!$A$1:$B$9,2,0)</f>
        <v>#N/A</v>
      </c>
    </row>
    <row r="101" spans="1:27" ht="14.25">
      <c r="A101" s="35">
        <v>96</v>
      </c>
      <c r="B101" s="166"/>
      <c r="C101" s="167" t="str">
        <f t="shared" si="5"/>
        <v/>
      </c>
      <c r="D101" s="168"/>
      <c r="E101" s="51"/>
      <c r="F101" s="36" t="e">
        <f t="shared" si="6"/>
        <v>#VALUE!</v>
      </c>
      <c r="G101" s="51"/>
      <c r="H101" s="19" t="e">
        <f>VLOOKUP(G101,'R7日程'!$A$3:$C$35,3,0)</f>
        <v>#N/A</v>
      </c>
      <c r="I101" s="51"/>
      <c r="J101" s="19" t="e">
        <f t="shared" si="7"/>
        <v>#VALUE!</v>
      </c>
      <c r="K101" s="170"/>
      <c r="L101" s="171"/>
      <c r="M101" s="172"/>
      <c r="N101" s="171"/>
      <c r="O101" s="170"/>
      <c r="P101" s="171"/>
      <c r="Q101" s="172"/>
      <c r="R101" s="171"/>
      <c r="S101" s="173"/>
      <c r="T101" s="174"/>
      <c r="U101" s="175"/>
      <c r="V101" s="176"/>
      <c r="W101" s="163" t="str">
        <f t="shared" si="8"/>
        <v>0年0ヶ月</v>
      </c>
      <c r="X101" s="163" t="str">
        <f t="shared" si="9"/>
        <v/>
      </c>
      <c r="Y101" s="164"/>
      <c r="Z101" s="51"/>
      <c r="AA101" s="177" t="e">
        <f>VLOOKUP(Z101,申込機器!$A$1:$B$9,2,0)</f>
        <v>#N/A</v>
      </c>
    </row>
    <row r="102" spans="1:27" ht="14.25">
      <c r="A102" s="35">
        <v>97</v>
      </c>
      <c r="B102" s="166"/>
      <c r="C102" s="167" t="str">
        <f t="shared" si="5"/>
        <v/>
      </c>
      <c r="D102" s="168"/>
      <c r="E102" s="51"/>
      <c r="F102" s="36" t="e">
        <f t="shared" si="6"/>
        <v>#VALUE!</v>
      </c>
      <c r="G102" s="51"/>
      <c r="H102" s="19" t="e">
        <f>VLOOKUP(G102,'R7日程'!$A$3:$C$35,3,0)</f>
        <v>#N/A</v>
      </c>
      <c r="I102" s="51"/>
      <c r="J102" s="19" t="e">
        <f t="shared" si="7"/>
        <v>#VALUE!</v>
      </c>
      <c r="K102" s="170"/>
      <c r="L102" s="171"/>
      <c r="M102" s="172"/>
      <c r="N102" s="171"/>
      <c r="O102" s="170"/>
      <c r="P102" s="171"/>
      <c r="Q102" s="172"/>
      <c r="R102" s="171"/>
      <c r="S102" s="173"/>
      <c r="T102" s="174"/>
      <c r="U102" s="175"/>
      <c r="V102" s="176"/>
      <c r="W102" s="163" t="str">
        <f t="shared" si="8"/>
        <v>0年0ヶ月</v>
      </c>
      <c r="X102" s="163" t="str">
        <f t="shared" si="9"/>
        <v/>
      </c>
      <c r="Y102" s="164"/>
      <c r="Z102" s="51"/>
      <c r="AA102" s="177" t="e">
        <f>VLOOKUP(Z102,申込機器!$A$1:$B$9,2,0)</f>
        <v>#N/A</v>
      </c>
    </row>
    <row r="103" spans="1:27" ht="14.25">
      <c r="A103" s="35">
        <v>98</v>
      </c>
      <c r="B103" s="166"/>
      <c r="C103" s="167" t="str">
        <f t="shared" si="5"/>
        <v/>
      </c>
      <c r="D103" s="168"/>
      <c r="E103" s="51"/>
      <c r="F103" s="36" t="e">
        <f t="shared" si="6"/>
        <v>#VALUE!</v>
      </c>
      <c r="G103" s="51"/>
      <c r="H103" s="19" t="e">
        <f>VLOOKUP(G103,'R7日程'!$A$3:$C$35,3,0)</f>
        <v>#N/A</v>
      </c>
      <c r="I103" s="51"/>
      <c r="J103" s="19" t="e">
        <f t="shared" si="7"/>
        <v>#VALUE!</v>
      </c>
      <c r="K103" s="170"/>
      <c r="L103" s="171"/>
      <c r="M103" s="172"/>
      <c r="N103" s="171"/>
      <c r="O103" s="170"/>
      <c r="P103" s="171"/>
      <c r="Q103" s="172"/>
      <c r="R103" s="171"/>
      <c r="S103" s="173"/>
      <c r="T103" s="174"/>
      <c r="U103" s="175"/>
      <c r="V103" s="176"/>
      <c r="W103" s="163" t="str">
        <f t="shared" si="8"/>
        <v>0年0ヶ月</v>
      </c>
      <c r="X103" s="163" t="str">
        <f t="shared" si="9"/>
        <v/>
      </c>
      <c r="Y103" s="164"/>
      <c r="Z103" s="51"/>
      <c r="AA103" s="177" t="e">
        <f>VLOOKUP(Z103,申込機器!$A$1:$B$9,2,0)</f>
        <v>#N/A</v>
      </c>
    </row>
    <row r="104" spans="1:27" ht="14.25">
      <c r="A104" s="35">
        <v>99</v>
      </c>
      <c r="B104" s="166"/>
      <c r="C104" s="167" t="str">
        <f t="shared" si="5"/>
        <v/>
      </c>
      <c r="D104" s="168"/>
      <c r="E104" s="51"/>
      <c r="F104" s="36" t="e">
        <f t="shared" si="6"/>
        <v>#VALUE!</v>
      </c>
      <c r="G104" s="51"/>
      <c r="H104" s="19" t="e">
        <f>VLOOKUP(G104,'R7日程'!$A$3:$C$35,3,0)</f>
        <v>#N/A</v>
      </c>
      <c r="I104" s="51"/>
      <c r="J104" s="19" t="e">
        <f t="shared" si="7"/>
        <v>#VALUE!</v>
      </c>
      <c r="K104" s="170"/>
      <c r="L104" s="171"/>
      <c r="M104" s="172"/>
      <c r="N104" s="171"/>
      <c r="O104" s="170"/>
      <c r="P104" s="171"/>
      <c r="Q104" s="172"/>
      <c r="R104" s="171"/>
      <c r="S104" s="173"/>
      <c r="T104" s="174"/>
      <c r="U104" s="175"/>
      <c r="V104" s="176"/>
      <c r="W104" s="163" t="str">
        <f t="shared" si="8"/>
        <v>0年0ヶ月</v>
      </c>
      <c r="X104" s="163" t="str">
        <f t="shared" si="9"/>
        <v/>
      </c>
      <c r="Y104" s="164"/>
      <c r="Z104" s="51"/>
      <c r="AA104" s="177" t="e">
        <f>VLOOKUP(Z104,申込機器!$A$1:$B$9,2,0)</f>
        <v>#N/A</v>
      </c>
    </row>
    <row r="105" spans="1:27" ht="14.25">
      <c r="A105" s="35">
        <v>100</v>
      </c>
      <c r="B105" s="166"/>
      <c r="C105" s="167" t="str">
        <f t="shared" si="5"/>
        <v/>
      </c>
      <c r="D105" s="168"/>
      <c r="E105" s="51"/>
      <c r="F105" s="36" t="e">
        <f t="shared" si="6"/>
        <v>#VALUE!</v>
      </c>
      <c r="G105" s="51"/>
      <c r="H105" s="19" t="e">
        <f>VLOOKUP(G105,'R7日程'!$A$3:$C$35,3,0)</f>
        <v>#N/A</v>
      </c>
      <c r="I105" s="51"/>
      <c r="J105" s="19" t="e">
        <f t="shared" si="7"/>
        <v>#VALUE!</v>
      </c>
      <c r="K105" s="170"/>
      <c r="L105" s="171"/>
      <c r="M105" s="172"/>
      <c r="N105" s="171"/>
      <c r="O105" s="170"/>
      <c r="P105" s="171"/>
      <c r="Q105" s="172"/>
      <c r="R105" s="171"/>
      <c r="S105" s="173"/>
      <c r="T105" s="174"/>
      <c r="U105" s="175"/>
      <c r="V105" s="176"/>
      <c r="W105" s="163" t="str">
        <f t="shared" si="8"/>
        <v>0年0ヶ月</v>
      </c>
      <c r="X105" s="163" t="str">
        <f t="shared" si="9"/>
        <v/>
      </c>
      <c r="Y105" s="164"/>
      <c r="Z105" s="51"/>
      <c r="AA105" s="177" t="e">
        <f>VLOOKUP(Z105,申込機器!$A$1:$B$9,2,0)</f>
        <v>#N/A</v>
      </c>
    </row>
    <row r="106" spans="1:27" ht="14.25">
      <c r="A106" s="35">
        <v>101</v>
      </c>
      <c r="B106" s="166"/>
      <c r="C106" s="167" t="str">
        <f t="shared" si="5"/>
        <v/>
      </c>
      <c r="D106" s="168"/>
      <c r="E106" s="51"/>
      <c r="F106" s="36" t="e">
        <f t="shared" si="6"/>
        <v>#VALUE!</v>
      </c>
      <c r="G106" s="51"/>
      <c r="H106" s="19" t="e">
        <f>VLOOKUP(G106,'R7日程'!$A$3:$C$35,3,0)</f>
        <v>#N/A</v>
      </c>
      <c r="I106" s="51"/>
      <c r="J106" s="19" t="e">
        <f t="shared" si="7"/>
        <v>#VALUE!</v>
      </c>
      <c r="K106" s="170"/>
      <c r="L106" s="171"/>
      <c r="M106" s="172"/>
      <c r="N106" s="171"/>
      <c r="O106" s="170"/>
      <c r="P106" s="171"/>
      <c r="Q106" s="172"/>
      <c r="R106" s="171"/>
      <c r="S106" s="173"/>
      <c r="T106" s="174"/>
      <c r="U106" s="175"/>
      <c r="V106" s="176"/>
      <c r="W106" s="163" t="str">
        <f t="shared" si="8"/>
        <v>0年0ヶ月</v>
      </c>
      <c r="X106" s="163" t="str">
        <f t="shared" si="9"/>
        <v/>
      </c>
      <c r="Y106" s="164"/>
      <c r="Z106" s="51"/>
      <c r="AA106" s="177" t="e">
        <f>VLOOKUP(Z106,申込機器!$A$1:$B$9,2,0)</f>
        <v>#N/A</v>
      </c>
    </row>
    <row r="107" spans="1:27" ht="14.25">
      <c r="A107" s="35">
        <v>102</v>
      </c>
      <c r="B107" s="166"/>
      <c r="C107" s="167" t="str">
        <f t="shared" si="5"/>
        <v/>
      </c>
      <c r="D107" s="168"/>
      <c r="E107" s="51"/>
      <c r="F107" s="36" t="e">
        <f t="shared" si="6"/>
        <v>#VALUE!</v>
      </c>
      <c r="G107" s="51"/>
      <c r="H107" s="19" t="e">
        <f>VLOOKUP(G107,'R7日程'!$A$3:$C$35,3,0)</f>
        <v>#N/A</v>
      </c>
      <c r="I107" s="51"/>
      <c r="J107" s="19" t="e">
        <f t="shared" si="7"/>
        <v>#VALUE!</v>
      </c>
      <c r="K107" s="170"/>
      <c r="L107" s="171"/>
      <c r="M107" s="172"/>
      <c r="N107" s="171"/>
      <c r="O107" s="170"/>
      <c r="P107" s="171"/>
      <c r="Q107" s="172"/>
      <c r="R107" s="171"/>
      <c r="S107" s="173"/>
      <c r="T107" s="174"/>
      <c r="U107" s="175"/>
      <c r="V107" s="176"/>
      <c r="W107" s="163" t="str">
        <f t="shared" si="8"/>
        <v>0年0ヶ月</v>
      </c>
      <c r="X107" s="163" t="str">
        <f t="shared" si="9"/>
        <v/>
      </c>
      <c r="Y107" s="164"/>
      <c r="Z107" s="51"/>
      <c r="AA107" s="177" t="e">
        <f>VLOOKUP(Z107,申込機器!$A$1:$B$9,2,0)</f>
        <v>#N/A</v>
      </c>
    </row>
    <row r="108" spans="1:27" ht="14.25">
      <c r="A108" s="35">
        <v>103</v>
      </c>
      <c r="B108" s="166"/>
      <c r="C108" s="167" t="str">
        <f t="shared" si="5"/>
        <v/>
      </c>
      <c r="D108" s="168"/>
      <c r="E108" s="51"/>
      <c r="F108" s="36" t="e">
        <f t="shared" si="6"/>
        <v>#VALUE!</v>
      </c>
      <c r="G108" s="51"/>
      <c r="H108" s="19" t="e">
        <f>VLOOKUP(G108,'R7日程'!$A$3:$C$35,3,0)</f>
        <v>#N/A</v>
      </c>
      <c r="I108" s="51"/>
      <c r="J108" s="19" t="e">
        <f t="shared" si="7"/>
        <v>#VALUE!</v>
      </c>
      <c r="K108" s="170"/>
      <c r="L108" s="171"/>
      <c r="M108" s="172"/>
      <c r="N108" s="171"/>
      <c r="O108" s="170"/>
      <c r="P108" s="171"/>
      <c r="Q108" s="172"/>
      <c r="R108" s="171"/>
      <c r="S108" s="173"/>
      <c r="T108" s="174"/>
      <c r="U108" s="175"/>
      <c r="V108" s="176"/>
      <c r="W108" s="163" t="str">
        <f t="shared" si="8"/>
        <v>0年0ヶ月</v>
      </c>
      <c r="X108" s="163" t="str">
        <f t="shared" si="9"/>
        <v/>
      </c>
      <c r="Y108" s="164"/>
      <c r="Z108" s="51"/>
      <c r="AA108" s="177" t="e">
        <f>VLOOKUP(Z108,申込機器!$A$1:$B$9,2,0)</f>
        <v>#N/A</v>
      </c>
    </row>
    <row r="109" spans="1:27" ht="14.25">
      <c r="A109" s="35">
        <v>104</v>
      </c>
      <c r="B109" s="166"/>
      <c r="C109" s="167" t="str">
        <f t="shared" si="5"/>
        <v/>
      </c>
      <c r="D109" s="168"/>
      <c r="E109" s="51"/>
      <c r="F109" s="36" t="e">
        <f t="shared" si="6"/>
        <v>#VALUE!</v>
      </c>
      <c r="G109" s="51"/>
      <c r="H109" s="19" t="e">
        <f>VLOOKUP(G109,'R7日程'!$A$3:$C$35,3,0)</f>
        <v>#N/A</v>
      </c>
      <c r="I109" s="51"/>
      <c r="J109" s="19" t="e">
        <f t="shared" si="7"/>
        <v>#VALUE!</v>
      </c>
      <c r="K109" s="170"/>
      <c r="L109" s="171"/>
      <c r="M109" s="172"/>
      <c r="N109" s="171"/>
      <c r="O109" s="170"/>
      <c r="P109" s="171"/>
      <c r="Q109" s="172"/>
      <c r="R109" s="171"/>
      <c r="S109" s="173"/>
      <c r="T109" s="174"/>
      <c r="U109" s="175"/>
      <c r="V109" s="176"/>
      <c r="W109" s="163" t="str">
        <f t="shared" si="8"/>
        <v>0年0ヶ月</v>
      </c>
      <c r="X109" s="163" t="str">
        <f t="shared" si="9"/>
        <v/>
      </c>
      <c r="Y109" s="164"/>
      <c r="Z109" s="51"/>
      <c r="AA109" s="177" t="e">
        <f>VLOOKUP(Z109,申込機器!$A$1:$B$9,2,0)</f>
        <v>#N/A</v>
      </c>
    </row>
    <row r="110" spans="1:27" ht="14.25">
      <c r="A110" s="35">
        <v>105</v>
      </c>
      <c r="B110" s="166"/>
      <c r="C110" s="167" t="str">
        <f t="shared" si="5"/>
        <v/>
      </c>
      <c r="D110" s="168"/>
      <c r="E110" s="51"/>
      <c r="F110" s="36" t="e">
        <f t="shared" si="6"/>
        <v>#VALUE!</v>
      </c>
      <c r="G110" s="51"/>
      <c r="H110" s="19" t="e">
        <f>VLOOKUP(G110,'R7日程'!$A$3:$C$35,3,0)</f>
        <v>#N/A</v>
      </c>
      <c r="I110" s="51"/>
      <c r="J110" s="19" t="e">
        <f t="shared" si="7"/>
        <v>#VALUE!</v>
      </c>
      <c r="K110" s="170"/>
      <c r="L110" s="171"/>
      <c r="M110" s="172"/>
      <c r="N110" s="171"/>
      <c r="O110" s="170"/>
      <c r="P110" s="171"/>
      <c r="Q110" s="172"/>
      <c r="R110" s="171"/>
      <c r="S110" s="173"/>
      <c r="T110" s="174"/>
      <c r="U110" s="175"/>
      <c r="V110" s="176"/>
      <c r="W110" s="163" t="str">
        <f t="shared" si="8"/>
        <v>0年0ヶ月</v>
      </c>
      <c r="X110" s="163" t="str">
        <f t="shared" si="9"/>
        <v/>
      </c>
      <c r="Y110" s="164"/>
      <c r="Z110" s="51"/>
      <c r="AA110" s="177" t="e">
        <f>VLOOKUP(Z110,申込機器!$A$1:$B$9,2,0)</f>
        <v>#N/A</v>
      </c>
    </row>
    <row r="111" spans="1:27" ht="14.25">
      <c r="A111" s="35">
        <v>106</v>
      </c>
      <c r="B111" s="166"/>
      <c r="C111" s="167" t="str">
        <f t="shared" si="5"/>
        <v/>
      </c>
      <c r="D111" s="168"/>
      <c r="E111" s="51"/>
      <c r="F111" s="36" t="e">
        <f t="shared" si="6"/>
        <v>#VALUE!</v>
      </c>
      <c r="G111" s="51"/>
      <c r="H111" s="19" t="e">
        <f>VLOOKUP(G111,'R7日程'!$A$3:$C$35,3,0)</f>
        <v>#N/A</v>
      </c>
      <c r="I111" s="51"/>
      <c r="J111" s="19" t="e">
        <f t="shared" si="7"/>
        <v>#VALUE!</v>
      </c>
      <c r="K111" s="170"/>
      <c r="L111" s="171"/>
      <c r="M111" s="172"/>
      <c r="N111" s="171"/>
      <c r="O111" s="170"/>
      <c r="P111" s="171"/>
      <c r="Q111" s="172"/>
      <c r="R111" s="171"/>
      <c r="S111" s="173"/>
      <c r="T111" s="174"/>
      <c r="U111" s="175"/>
      <c r="V111" s="176"/>
      <c r="W111" s="163" t="str">
        <f t="shared" si="8"/>
        <v>0年0ヶ月</v>
      </c>
      <c r="X111" s="163" t="str">
        <f t="shared" si="9"/>
        <v/>
      </c>
      <c r="Y111" s="164"/>
      <c r="Z111" s="51"/>
      <c r="AA111" s="177" t="e">
        <f>VLOOKUP(Z111,申込機器!$A$1:$B$9,2,0)</f>
        <v>#N/A</v>
      </c>
    </row>
    <row r="112" spans="1:27" ht="14.25">
      <c r="A112" s="35">
        <v>107</v>
      </c>
      <c r="B112" s="166"/>
      <c r="C112" s="167" t="str">
        <f t="shared" si="5"/>
        <v/>
      </c>
      <c r="D112" s="168"/>
      <c r="E112" s="51"/>
      <c r="F112" s="36" t="e">
        <f t="shared" si="6"/>
        <v>#VALUE!</v>
      </c>
      <c r="G112" s="51"/>
      <c r="H112" s="19" t="e">
        <f>VLOOKUP(G112,'R7日程'!$A$3:$C$35,3,0)</f>
        <v>#N/A</v>
      </c>
      <c r="I112" s="51"/>
      <c r="J112" s="19" t="e">
        <f t="shared" si="7"/>
        <v>#VALUE!</v>
      </c>
      <c r="K112" s="170"/>
      <c r="L112" s="171"/>
      <c r="M112" s="172"/>
      <c r="N112" s="171"/>
      <c r="O112" s="170"/>
      <c r="P112" s="171"/>
      <c r="Q112" s="172"/>
      <c r="R112" s="171"/>
      <c r="S112" s="173"/>
      <c r="T112" s="174"/>
      <c r="U112" s="175"/>
      <c r="V112" s="176"/>
      <c r="W112" s="163" t="str">
        <f t="shared" si="8"/>
        <v>0年0ヶ月</v>
      </c>
      <c r="X112" s="163" t="str">
        <f t="shared" si="9"/>
        <v/>
      </c>
      <c r="Y112" s="164"/>
      <c r="Z112" s="51"/>
      <c r="AA112" s="177" t="e">
        <f>VLOOKUP(Z112,申込機器!$A$1:$B$9,2,0)</f>
        <v>#N/A</v>
      </c>
    </row>
    <row r="113" spans="1:27" ht="14.25">
      <c r="A113" s="35">
        <v>108</v>
      </c>
      <c r="B113" s="166"/>
      <c r="C113" s="167" t="str">
        <f t="shared" si="5"/>
        <v/>
      </c>
      <c r="D113" s="168"/>
      <c r="E113" s="51"/>
      <c r="F113" s="36" t="e">
        <f t="shared" si="6"/>
        <v>#VALUE!</v>
      </c>
      <c r="G113" s="51"/>
      <c r="H113" s="19" t="e">
        <f>VLOOKUP(G113,'R7日程'!$A$3:$C$35,3,0)</f>
        <v>#N/A</v>
      </c>
      <c r="I113" s="51"/>
      <c r="J113" s="19" t="e">
        <f t="shared" si="7"/>
        <v>#VALUE!</v>
      </c>
      <c r="K113" s="170"/>
      <c r="L113" s="171"/>
      <c r="M113" s="172"/>
      <c r="N113" s="171"/>
      <c r="O113" s="170"/>
      <c r="P113" s="171"/>
      <c r="Q113" s="172"/>
      <c r="R113" s="171"/>
      <c r="S113" s="173"/>
      <c r="T113" s="174"/>
      <c r="U113" s="175"/>
      <c r="V113" s="176"/>
      <c r="W113" s="163" t="str">
        <f t="shared" si="8"/>
        <v>0年0ヶ月</v>
      </c>
      <c r="X113" s="163" t="str">
        <f t="shared" si="9"/>
        <v/>
      </c>
      <c r="Y113" s="164"/>
      <c r="Z113" s="51"/>
      <c r="AA113" s="177" t="e">
        <f>VLOOKUP(Z113,申込機器!$A$1:$B$9,2,0)</f>
        <v>#N/A</v>
      </c>
    </row>
    <row r="114" spans="1:27" ht="14.25">
      <c r="A114" s="35">
        <v>109</v>
      </c>
      <c r="B114" s="166"/>
      <c r="C114" s="167" t="str">
        <f t="shared" si="5"/>
        <v/>
      </c>
      <c r="D114" s="168"/>
      <c r="E114" s="51"/>
      <c r="F114" s="36" t="e">
        <f t="shared" si="6"/>
        <v>#VALUE!</v>
      </c>
      <c r="G114" s="51"/>
      <c r="H114" s="19" t="e">
        <f>VLOOKUP(G114,'R7日程'!$A$3:$C$35,3,0)</f>
        <v>#N/A</v>
      </c>
      <c r="I114" s="51"/>
      <c r="J114" s="19" t="e">
        <f t="shared" si="7"/>
        <v>#VALUE!</v>
      </c>
      <c r="K114" s="170"/>
      <c r="L114" s="171"/>
      <c r="M114" s="172"/>
      <c r="N114" s="171"/>
      <c r="O114" s="170"/>
      <c r="P114" s="171"/>
      <c r="Q114" s="172"/>
      <c r="R114" s="171"/>
      <c r="S114" s="173"/>
      <c r="T114" s="174"/>
      <c r="U114" s="175"/>
      <c r="V114" s="176"/>
      <c r="W114" s="163" t="str">
        <f t="shared" si="8"/>
        <v>0年0ヶ月</v>
      </c>
      <c r="X114" s="163" t="str">
        <f t="shared" si="9"/>
        <v/>
      </c>
      <c r="Y114" s="164"/>
      <c r="Z114" s="51"/>
      <c r="AA114" s="177" t="e">
        <f>VLOOKUP(Z114,申込機器!$A$1:$B$9,2,0)</f>
        <v>#N/A</v>
      </c>
    </row>
    <row r="115" spans="1:27" ht="14.25">
      <c r="A115" s="35">
        <v>110</v>
      </c>
      <c r="B115" s="166"/>
      <c r="C115" s="167" t="str">
        <f t="shared" si="5"/>
        <v/>
      </c>
      <c r="D115" s="168"/>
      <c r="E115" s="51"/>
      <c r="F115" s="36" t="e">
        <f t="shared" si="6"/>
        <v>#VALUE!</v>
      </c>
      <c r="G115" s="51"/>
      <c r="H115" s="19" t="e">
        <f>VLOOKUP(G115,'R7日程'!$A$3:$C$35,3,0)</f>
        <v>#N/A</v>
      </c>
      <c r="I115" s="51"/>
      <c r="J115" s="19" t="e">
        <f t="shared" si="7"/>
        <v>#VALUE!</v>
      </c>
      <c r="K115" s="170"/>
      <c r="L115" s="171"/>
      <c r="M115" s="172"/>
      <c r="N115" s="171"/>
      <c r="O115" s="170"/>
      <c r="P115" s="171"/>
      <c r="Q115" s="172"/>
      <c r="R115" s="171"/>
      <c r="S115" s="173"/>
      <c r="T115" s="174"/>
      <c r="U115" s="175"/>
      <c r="V115" s="176"/>
      <c r="W115" s="163" t="str">
        <f t="shared" si="8"/>
        <v>0年0ヶ月</v>
      </c>
      <c r="X115" s="163" t="str">
        <f t="shared" si="9"/>
        <v/>
      </c>
      <c r="Y115" s="164"/>
      <c r="Z115" s="51"/>
      <c r="AA115" s="177" t="e">
        <f>VLOOKUP(Z115,申込機器!$A$1:$B$9,2,0)</f>
        <v>#N/A</v>
      </c>
    </row>
    <row r="116" spans="1:27" ht="14.25">
      <c r="A116" s="35">
        <v>111</v>
      </c>
      <c r="B116" s="166"/>
      <c r="C116" s="167" t="str">
        <f t="shared" si="5"/>
        <v/>
      </c>
      <c r="D116" s="168"/>
      <c r="E116" s="51"/>
      <c r="F116" s="36" t="e">
        <f t="shared" si="6"/>
        <v>#VALUE!</v>
      </c>
      <c r="G116" s="51"/>
      <c r="H116" s="19" t="e">
        <f>VLOOKUP(G116,'R7日程'!$A$3:$C$35,3,0)</f>
        <v>#N/A</v>
      </c>
      <c r="I116" s="51"/>
      <c r="J116" s="19" t="e">
        <f t="shared" si="7"/>
        <v>#VALUE!</v>
      </c>
      <c r="K116" s="170"/>
      <c r="L116" s="171"/>
      <c r="M116" s="172"/>
      <c r="N116" s="171"/>
      <c r="O116" s="170"/>
      <c r="P116" s="171"/>
      <c r="Q116" s="172"/>
      <c r="R116" s="171"/>
      <c r="S116" s="173"/>
      <c r="T116" s="174"/>
      <c r="U116" s="175"/>
      <c r="V116" s="176"/>
      <c r="W116" s="163" t="str">
        <f t="shared" si="8"/>
        <v>0年0ヶ月</v>
      </c>
      <c r="X116" s="163" t="str">
        <f t="shared" si="9"/>
        <v/>
      </c>
      <c r="Y116" s="164"/>
      <c r="Z116" s="51"/>
      <c r="AA116" s="177" t="e">
        <f>VLOOKUP(Z116,申込機器!$A$1:$B$9,2,0)</f>
        <v>#N/A</v>
      </c>
    </row>
    <row r="117" spans="1:27" ht="14.25">
      <c r="A117" s="35">
        <v>112</v>
      </c>
      <c r="B117" s="166"/>
      <c r="C117" s="167" t="str">
        <f t="shared" si="5"/>
        <v/>
      </c>
      <c r="D117" s="168"/>
      <c r="E117" s="51"/>
      <c r="F117" s="36" t="e">
        <f t="shared" si="6"/>
        <v>#VALUE!</v>
      </c>
      <c r="G117" s="51"/>
      <c r="H117" s="19" t="e">
        <f>VLOOKUP(G117,'R7日程'!$A$3:$C$35,3,0)</f>
        <v>#N/A</v>
      </c>
      <c r="I117" s="51"/>
      <c r="J117" s="19" t="e">
        <f t="shared" si="7"/>
        <v>#VALUE!</v>
      </c>
      <c r="K117" s="170"/>
      <c r="L117" s="171"/>
      <c r="M117" s="172"/>
      <c r="N117" s="171"/>
      <c r="O117" s="170"/>
      <c r="P117" s="171"/>
      <c r="Q117" s="172"/>
      <c r="R117" s="171"/>
      <c r="S117" s="173"/>
      <c r="T117" s="174"/>
      <c r="U117" s="175"/>
      <c r="V117" s="176"/>
      <c r="W117" s="163" t="str">
        <f t="shared" si="8"/>
        <v>0年0ヶ月</v>
      </c>
      <c r="X117" s="163" t="str">
        <f t="shared" si="9"/>
        <v/>
      </c>
      <c r="Y117" s="164"/>
      <c r="Z117" s="51"/>
      <c r="AA117" s="177" t="e">
        <f>VLOOKUP(Z117,申込機器!$A$1:$B$9,2,0)</f>
        <v>#N/A</v>
      </c>
    </row>
    <row r="118" spans="1:27" ht="14.25">
      <c r="A118" s="35">
        <v>113</v>
      </c>
      <c r="B118" s="166"/>
      <c r="C118" s="167" t="str">
        <f t="shared" si="5"/>
        <v/>
      </c>
      <c r="D118" s="168"/>
      <c r="E118" s="51"/>
      <c r="F118" s="36" t="e">
        <f t="shared" si="6"/>
        <v>#VALUE!</v>
      </c>
      <c r="G118" s="51"/>
      <c r="H118" s="19" t="e">
        <f>VLOOKUP(G118,'R7日程'!$A$3:$C$35,3,0)</f>
        <v>#N/A</v>
      </c>
      <c r="I118" s="51"/>
      <c r="J118" s="19" t="e">
        <f t="shared" si="7"/>
        <v>#VALUE!</v>
      </c>
      <c r="K118" s="170"/>
      <c r="L118" s="171"/>
      <c r="M118" s="172"/>
      <c r="N118" s="171"/>
      <c r="O118" s="170"/>
      <c r="P118" s="171"/>
      <c r="Q118" s="172"/>
      <c r="R118" s="171"/>
      <c r="S118" s="173"/>
      <c r="T118" s="174"/>
      <c r="U118" s="175"/>
      <c r="V118" s="176"/>
      <c r="W118" s="163" t="str">
        <f t="shared" si="8"/>
        <v>0年0ヶ月</v>
      </c>
      <c r="X118" s="163" t="str">
        <f t="shared" si="9"/>
        <v/>
      </c>
      <c r="Y118" s="164"/>
      <c r="Z118" s="51"/>
      <c r="AA118" s="177" t="e">
        <f>VLOOKUP(Z118,申込機器!$A$1:$B$9,2,0)</f>
        <v>#N/A</v>
      </c>
    </row>
    <row r="119" spans="1:27" ht="14.25">
      <c r="A119" s="35">
        <v>114</v>
      </c>
      <c r="B119" s="166"/>
      <c r="C119" s="167" t="str">
        <f t="shared" si="5"/>
        <v/>
      </c>
      <c r="D119" s="168"/>
      <c r="E119" s="51"/>
      <c r="F119" s="36" t="e">
        <f t="shared" si="6"/>
        <v>#VALUE!</v>
      </c>
      <c r="G119" s="51"/>
      <c r="H119" s="19" t="e">
        <f>VLOOKUP(G119,'R7日程'!$A$3:$C$35,3,0)</f>
        <v>#N/A</v>
      </c>
      <c r="I119" s="51"/>
      <c r="J119" s="19" t="e">
        <f t="shared" si="7"/>
        <v>#VALUE!</v>
      </c>
      <c r="K119" s="170"/>
      <c r="L119" s="171"/>
      <c r="M119" s="172"/>
      <c r="N119" s="171"/>
      <c r="O119" s="170"/>
      <c r="P119" s="171"/>
      <c r="Q119" s="172"/>
      <c r="R119" s="171"/>
      <c r="S119" s="173"/>
      <c r="T119" s="174"/>
      <c r="U119" s="175"/>
      <c r="V119" s="176"/>
      <c r="W119" s="163" t="str">
        <f t="shared" si="8"/>
        <v>0年0ヶ月</v>
      </c>
      <c r="X119" s="163" t="str">
        <f t="shared" si="9"/>
        <v/>
      </c>
      <c r="Y119" s="164"/>
      <c r="Z119" s="51"/>
      <c r="AA119" s="177" t="e">
        <f>VLOOKUP(Z119,申込機器!$A$1:$B$9,2,0)</f>
        <v>#N/A</v>
      </c>
    </row>
    <row r="120" spans="1:27" ht="14.25">
      <c r="A120" s="35">
        <v>115</v>
      </c>
      <c r="B120" s="166"/>
      <c r="C120" s="167" t="str">
        <f t="shared" ref="C120:C183" si="10">PHONETIC(B120)</f>
        <v/>
      </c>
      <c r="D120" s="168"/>
      <c r="E120" s="51"/>
      <c r="F120" s="36" t="e">
        <f t="shared" ref="F120:F183" si="11">CHOOSE(E120,"勤務先","自宅")</f>
        <v>#VALUE!</v>
      </c>
      <c r="G120" s="51"/>
      <c r="H120" s="19" t="e">
        <f>VLOOKUP(G120,'R7日程'!$A$3:$C$35,3,0)</f>
        <v>#N/A</v>
      </c>
      <c r="I120" s="51"/>
      <c r="J120" s="19" t="e">
        <f t="shared" ref="J120:J183" si="12">CHOOSE(I120,"メール","郵送")</f>
        <v>#VALUE!</v>
      </c>
      <c r="K120" s="170"/>
      <c r="L120" s="171"/>
      <c r="M120" s="172"/>
      <c r="N120" s="171"/>
      <c r="O120" s="170"/>
      <c r="P120" s="171"/>
      <c r="Q120" s="172"/>
      <c r="R120" s="171"/>
      <c r="S120" s="173"/>
      <c r="T120" s="174"/>
      <c r="U120" s="175"/>
      <c r="V120" s="176"/>
      <c r="W120" s="163" t="str">
        <f t="shared" ref="W120:W183" si="13">DATEDIF(U120,V120,"Y")&amp;"年"&amp;DATEDIF(U120,V120,"YM")&amp;"ヶ月"</f>
        <v>0年0ヶ月</v>
      </c>
      <c r="X120" s="163" t="str">
        <f t="shared" ref="X120:X183" si="14">LEFT(Y120,1)</f>
        <v/>
      </c>
      <c r="Y120" s="164"/>
      <c r="Z120" s="51"/>
      <c r="AA120" s="177" t="e">
        <f>VLOOKUP(Z120,申込機器!$A$1:$B$9,2,0)</f>
        <v>#N/A</v>
      </c>
    </row>
    <row r="121" spans="1:27" ht="14.25">
      <c r="A121" s="35">
        <v>116</v>
      </c>
      <c r="B121" s="166"/>
      <c r="C121" s="167" t="str">
        <f t="shared" si="10"/>
        <v/>
      </c>
      <c r="D121" s="168"/>
      <c r="E121" s="51"/>
      <c r="F121" s="36" t="e">
        <f t="shared" si="11"/>
        <v>#VALUE!</v>
      </c>
      <c r="G121" s="51"/>
      <c r="H121" s="19" t="e">
        <f>VLOOKUP(G121,'R7日程'!$A$3:$C$35,3,0)</f>
        <v>#N/A</v>
      </c>
      <c r="I121" s="51"/>
      <c r="J121" s="19" t="e">
        <f t="shared" si="12"/>
        <v>#VALUE!</v>
      </c>
      <c r="K121" s="170"/>
      <c r="L121" s="171"/>
      <c r="M121" s="172"/>
      <c r="N121" s="171"/>
      <c r="O121" s="170"/>
      <c r="P121" s="171"/>
      <c r="Q121" s="172"/>
      <c r="R121" s="171"/>
      <c r="S121" s="173"/>
      <c r="T121" s="174"/>
      <c r="U121" s="175"/>
      <c r="V121" s="176"/>
      <c r="W121" s="163" t="str">
        <f t="shared" si="13"/>
        <v>0年0ヶ月</v>
      </c>
      <c r="X121" s="163" t="str">
        <f t="shared" si="14"/>
        <v/>
      </c>
      <c r="Y121" s="164"/>
      <c r="Z121" s="51"/>
      <c r="AA121" s="177" t="e">
        <f>VLOOKUP(Z121,申込機器!$A$1:$B$9,2,0)</f>
        <v>#N/A</v>
      </c>
    </row>
    <row r="122" spans="1:27" ht="14.25">
      <c r="A122" s="35">
        <v>117</v>
      </c>
      <c r="B122" s="166"/>
      <c r="C122" s="167" t="str">
        <f t="shared" si="10"/>
        <v/>
      </c>
      <c r="D122" s="168"/>
      <c r="E122" s="51"/>
      <c r="F122" s="36" t="e">
        <f t="shared" si="11"/>
        <v>#VALUE!</v>
      </c>
      <c r="G122" s="51"/>
      <c r="H122" s="19" t="e">
        <f>VLOOKUP(G122,'R7日程'!$A$3:$C$35,3,0)</f>
        <v>#N/A</v>
      </c>
      <c r="I122" s="51"/>
      <c r="J122" s="19" t="e">
        <f t="shared" si="12"/>
        <v>#VALUE!</v>
      </c>
      <c r="K122" s="170"/>
      <c r="L122" s="171"/>
      <c r="M122" s="172"/>
      <c r="N122" s="171"/>
      <c r="O122" s="170"/>
      <c r="P122" s="171"/>
      <c r="Q122" s="172"/>
      <c r="R122" s="171"/>
      <c r="S122" s="173"/>
      <c r="T122" s="174"/>
      <c r="U122" s="175"/>
      <c r="V122" s="176"/>
      <c r="W122" s="163" t="str">
        <f t="shared" si="13"/>
        <v>0年0ヶ月</v>
      </c>
      <c r="X122" s="163" t="str">
        <f t="shared" si="14"/>
        <v/>
      </c>
      <c r="Y122" s="164"/>
      <c r="Z122" s="51"/>
      <c r="AA122" s="177" t="e">
        <f>VLOOKUP(Z122,申込機器!$A$1:$B$9,2,0)</f>
        <v>#N/A</v>
      </c>
    </row>
    <row r="123" spans="1:27" ht="14.25">
      <c r="A123" s="35">
        <v>118</v>
      </c>
      <c r="B123" s="166"/>
      <c r="C123" s="167" t="str">
        <f t="shared" si="10"/>
        <v/>
      </c>
      <c r="D123" s="168"/>
      <c r="E123" s="51"/>
      <c r="F123" s="36" t="e">
        <f t="shared" si="11"/>
        <v>#VALUE!</v>
      </c>
      <c r="G123" s="51"/>
      <c r="H123" s="19" t="e">
        <f>VLOOKUP(G123,'R7日程'!$A$3:$C$35,3,0)</f>
        <v>#N/A</v>
      </c>
      <c r="I123" s="51"/>
      <c r="J123" s="19" t="e">
        <f t="shared" si="12"/>
        <v>#VALUE!</v>
      </c>
      <c r="K123" s="170"/>
      <c r="L123" s="171"/>
      <c r="M123" s="172"/>
      <c r="N123" s="171"/>
      <c r="O123" s="170"/>
      <c r="P123" s="171"/>
      <c r="Q123" s="172"/>
      <c r="R123" s="171"/>
      <c r="S123" s="173"/>
      <c r="T123" s="174"/>
      <c r="U123" s="175"/>
      <c r="V123" s="176"/>
      <c r="W123" s="163" t="str">
        <f t="shared" si="13"/>
        <v>0年0ヶ月</v>
      </c>
      <c r="X123" s="163" t="str">
        <f t="shared" si="14"/>
        <v/>
      </c>
      <c r="Y123" s="164"/>
      <c r="Z123" s="51"/>
      <c r="AA123" s="177" t="e">
        <f>VLOOKUP(Z123,申込機器!$A$1:$B$9,2,0)</f>
        <v>#N/A</v>
      </c>
    </row>
    <row r="124" spans="1:27" ht="14.25">
      <c r="A124" s="35">
        <v>119</v>
      </c>
      <c r="B124" s="166"/>
      <c r="C124" s="167" t="str">
        <f t="shared" si="10"/>
        <v/>
      </c>
      <c r="D124" s="168"/>
      <c r="E124" s="51"/>
      <c r="F124" s="36" t="e">
        <f t="shared" si="11"/>
        <v>#VALUE!</v>
      </c>
      <c r="G124" s="51"/>
      <c r="H124" s="19" t="e">
        <f>VLOOKUP(G124,'R7日程'!$A$3:$C$35,3,0)</f>
        <v>#N/A</v>
      </c>
      <c r="I124" s="51"/>
      <c r="J124" s="19" t="e">
        <f t="shared" si="12"/>
        <v>#VALUE!</v>
      </c>
      <c r="K124" s="170"/>
      <c r="L124" s="171"/>
      <c r="M124" s="172"/>
      <c r="N124" s="171"/>
      <c r="O124" s="170"/>
      <c r="P124" s="171"/>
      <c r="Q124" s="172"/>
      <c r="R124" s="171"/>
      <c r="S124" s="173"/>
      <c r="T124" s="174"/>
      <c r="U124" s="175"/>
      <c r="V124" s="176"/>
      <c r="W124" s="163" t="str">
        <f t="shared" si="13"/>
        <v>0年0ヶ月</v>
      </c>
      <c r="X124" s="163" t="str">
        <f t="shared" si="14"/>
        <v/>
      </c>
      <c r="Y124" s="164"/>
      <c r="Z124" s="51"/>
      <c r="AA124" s="177" t="e">
        <f>VLOOKUP(Z124,申込機器!$A$1:$B$9,2,0)</f>
        <v>#N/A</v>
      </c>
    </row>
    <row r="125" spans="1:27" ht="14.25">
      <c r="A125" s="35">
        <v>120</v>
      </c>
      <c r="B125" s="166"/>
      <c r="C125" s="167" t="str">
        <f t="shared" si="10"/>
        <v/>
      </c>
      <c r="D125" s="168"/>
      <c r="E125" s="51"/>
      <c r="F125" s="36" t="e">
        <f t="shared" si="11"/>
        <v>#VALUE!</v>
      </c>
      <c r="G125" s="51"/>
      <c r="H125" s="19" t="e">
        <f>VLOOKUP(G125,'R7日程'!$A$3:$C$35,3,0)</f>
        <v>#N/A</v>
      </c>
      <c r="I125" s="51"/>
      <c r="J125" s="19" t="e">
        <f t="shared" si="12"/>
        <v>#VALUE!</v>
      </c>
      <c r="K125" s="170"/>
      <c r="L125" s="171"/>
      <c r="M125" s="172"/>
      <c r="N125" s="171"/>
      <c r="O125" s="170"/>
      <c r="P125" s="171"/>
      <c r="Q125" s="172"/>
      <c r="R125" s="171"/>
      <c r="S125" s="173"/>
      <c r="T125" s="174"/>
      <c r="U125" s="175"/>
      <c r="V125" s="176"/>
      <c r="W125" s="163" t="str">
        <f t="shared" si="13"/>
        <v>0年0ヶ月</v>
      </c>
      <c r="X125" s="163" t="str">
        <f t="shared" si="14"/>
        <v/>
      </c>
      <c r="Y125" s="164"/>
      <c r="Z125" s="51"/>
      <c r="AA125" s="177" t="e">
        <f>VLOOKUP(Z125,申込機器!$A$1:$B$9,2,0)</f>
        <v>#N/A</v>
      </c>
    </row>
    <row r="126" spans="1:27" ht="14.25">
      <c r="A126" s="35">
        <v>121</v>
      </c>
      <c r="B126" s="166"/>
      <c r="C126" s="167" t="str">
        <f t="shared" si="10"/>
        <v/>
      </c>
      <c r="D126" s="168"/>
      <c r="E126" s="51"/>
      <c r="F126" s="36" t="e">
        <f t="shared" si="11"/>
        <v>#VALUE!</v>
      </c>
      <c r="G126" s="51"/>
      <c r="H126" s="19" t="e">
        <f>VLOOKUP(G126,'R7日程'!$A$3:$C$35,3,0)</f>
        <v>#N/A</v>
      </c>
      <c r="I126" s="51"/>
      <c r="J126" s="19" t="e">
        <f t="shared" si="12"/>
        <v>#VALUE!</v>
      </c>
      <c r="K126" s="170"/>
      <c r="L126" s="171"/>
      <c r="M126" s="172"/>
      <c r="N126" s="171"/>
      <c r="O126" s="170"/>
      <c r="P126" s="171"/>
      <c r="Q126" s="172"/>
      <c r="R126" s="171"/>
      <c r="S126" s="173"/>
      <c r="T126" s="174"/>
      <c r="U126" s="175"/>
      <c r="V126" s="176"/>
      <c r="W126" s="163" t="str">
        <f t="shared" si="13"/>
        <v>0年0ヶ月</v>
      </c>
      <c r="X126" s="163" t="str">
        <f t="shared" si="14"/>
        <v/>
      </c>
      <c r="Y126" s="164"/>
      <c r="Z126" s="51"/>
      <c r="AA126" s="177" t="e">
        <f>VLOOKUP(Z126,申込機器!$A$1:$B$9,2,0)</f>
        <v>#N/A</v>
      </c>
    </row>
    <row r="127" spans="1:27" ht="14.25">
      <c r="A127" s="35">
        <v>122</v>
      </c>
      <c r="B127" s="166"/>
      <c r="C127" s="167" t="str">
        <f t="shared" si="10"/>
        <v/>
      </c>
      <c r="D127" s="168"/>
      <c r="E127" s="51"/>
      <c r="F127" s="36" t="e">
        <f t="shared" si="11"/>
        <v>#VALUE!</v>
      </c>
      <c r="G127" s="51"/>
      <c r="H127" s="19" t="e">
        <f>VLOOKUP(G127,'R7日程'!$A$3:$C$35,3,0)</f>
        <v>#N/A</v>
      </c>
      <c r="I127" s="51"/>
      <c r="J127" s="19" t="e">
        <f t="shared" si="12"/>
        <v>#VALUE!</v>
      </c>
      <c r="K127" s="170"/>
      <c r="L127" s="171"/>
      <c r="M127" s="172"/>
      <c r="N127" s="171"/>
      <c r="O127" s="170"/>
      <c r="P127" s="171"/>
      <c r="Q127" s="172"/>
      <c r="R127" s="171"/>
      <c r="S127" s="173"/>
      <c r="T127" s="174"/>
      <c r="U127" s="175"/>
      <c r="V127" s="176"/>
      <c r="W127" s="163" t="str">
        <f t="shared" si="13"/>
        <v>0年0ヶ月</v>
      </c>
      <c r="X127" s="163" t="str">
        <f t="shared" si="14"/>
        <v/>
      </c>
      <c r="Y127" s="164"/>
      <c r="Z127" s="51"/>
      <c r="AA127" s="177" t="e">
        <f>VLOOKUP(Z127,申込機器!$A$1:$B$9,2,0)</f>
        <v>#N/A</v>
      </c>
    </row>
    <row r="128" spans="1:27" ht="14.25">
      <c r="A128" s="35">
        <v>123</v>
      </c>
      <c r="B128" s="166"/>
      <c r="C128" s="167" t="str">
        <f t="shared" si="10"/>
        <v/>
      </c>
      <c r="D128" s="168"/>
      <c r="E128" s="51"/>
      <c r="F128" s="36" t="e">
        <f t="shared" si="11"/>
        <v>#VALUE!</v>
      </c>
      <c r="G128" s="51"/>
      <c r="H128" s="19" t="e">
        <f>VLOOKUP(G128,'R7日程'!$A$3:$C$35,3,0)</f>
        <v>#N/A</v>
      </c>
      <c r="I128" s="51"/>
      <c r="J128" s="19" t="e">
        <f t="shared" si="12"/>
        <v>#VALUE!</v>
      </c>
      <c r="K128" s="170"/>
      <c r="L128" s="171"/>
      <c r="M128" s="172"/>
      <c r="N128" s="171"/>
      <c r="O128" s="170"/>
      <c r="P128" s="171"/>
      <c r="Q128" s="172"/>
      <c r="R128" s="171"/>
      <c r="S128" s="173"/>
      <c r="T128" s="174"/>
      <c r="U128" s="175"/>
      <c r="V128" s="176"/>
      <c r="W128" s="163" t="str">
        <f t="shared" si="13"/>
        <v>0年0ヶ月</v>
      </c>
      <c r="X128" s="163" t="str">
        <f t="shared" si="14"/>
        <v/>
      </c>
      <c r="Y128" s="164"/>
      <c r="Z128" s="51"/>
      <c r="AA128" s="177" t="e">
        <f>VLOOKUP(Z128,申込機器!$A$1:$B$9,2,0)</f>
        <v>#N/A</v>
      </c>
    </row>
    <row r="129" spans="1:27" ht="14.25">
      <c r="A129" s="35">
        <v>124</v>
      </c>
      <c r="B129" s="166"/>
      <c r="C129" s="167" t="str">
        <f t="shared" si="10"/>
        <v/>
      </c>
      <c r="D129" s="168"/>
      <c r="E129" s="51"/>
      <c r="F129" s="36" t="e">
        <f t="shared" si="11"/>
        <v>#VALUE!</v>
      </c>
      <c r="G129" s="51"/>
      <c r="H129" s="19" t="e">
        <f>VLOOKUP(G129,'R7日程'!$A$3:$C$35,3,0)</f>
        <v>#N/A</v>
      </c>
      <c r="I129" s="51"/>
      <c r="J129" s="19" t="e">
        <f t="shared" si="12"/>
        <v>#VALUE!</v>
      </c>
      <c r="K129" s="170"/>
      <c r="L129" s="171"/>
      <c r="M129" s="172"/>
      <c r="N129" s="171"/>
      <c r="O129" s="170"/>
      <c r="P129" s="171"/>
      <c r="Q129" s="172"/>
      <c r="R129" s="171"/>
      <c r="S129" s="173"/>
      <c r="T129" s="174"/>
      <c r="U129" s="175"/>
      <c r="V129" s="176"/>
      <c r="W129" s="163" t="str">
        <f t="shared" si="13"/>
        <v>0年0ヶ月</v>
      </c>
      <c r="X129" s="163" t="str">
        <f t="shared" si="14"/>
        <v/>
      </c>
      <c r="Y129" s="164"/>
      <c r="Z129" s="51"/>
      <c r="AA129" s="177" t="e">
        <f>VLOOKUP(Z129,申込機器!$A$1:$B$9,2,0)</f>
        <v>#N/A</v>
      </c>
    </row>
    <row r="130" spans="1:27" ht="14.25">
      <c r="A130" s="35">
        <v>125</v>
      </c>
      <c r="B130" s="166"/>
      <c r="C130" s="167" t="str">
        <f t="shared" si="10"/>
        <v/>
      </c>
      <c r="D130" s="168"/>
      <c r="E130" s="51"/>
      <c r="F130" s="36" t="e">
        <f t="shared" si="11"/>
        <v>#VALUE!</v>
      </c>
      <c r="G130" s="51"/>
      <c r="H130" s="19" t="e">
        <f>VLOOKUP(G130,'R7日程'!$A$3:$C$35,3,0)</f>
        <v>#N/A</v>
      </c>
      <c r="I130" s="51"/>
      <c r="J130" s="19" t="e">
        <f t="shared" si="12"/>
        <v>#VALUE!</v>
      </c>
      <c r="K130" s="170"/>
      <c r="L130" s="171"/>
      <c r="M130" s="172"/>
      <c r="N130" s="171"/>
      <c r="O130" s="170"/>
      <c r="P130" s="171"/>
      <c r="Q130" s="172"/>
      <c r="R130" s="171"/>
      <c r="S130" s="173"/>
      <c r="T130" s="174"/>
      <c r="U130" s="175"/>
      <c r="V130" s="176"/>
      <c r="W130" s="163" t="str">
        <f t="shared" si="13"/>
        <v>0年0ヶ月</v>
      </c>
      <c r="X130" s="163" t="str">
        <f t="shared" si="14"/>
        <v/>
      </c>
      <c r="Y130" s="164"/>
      <c r="Z130" s="51"/>
      <c r="AA130" s="177" t="e">
        <f>VLOOKUP(Z130,申込機器!$A$1:$B$9,2,0)</f>
        <v>#N/A</v>
      </c>
    </row>
    <row r="131" spans="1:27" ht="14.25">
      <c r="A131" s="35">
        <v>126</v>
      </c>
      <c r="B131" s="166"/>
      <c r="C131" s="167" t="str">
        <f t="shared" si="10"/>
        <v/>
      </c>
      <c r="D131" s="168"/>
      <c r="E131" s="51"/>
      <c r="F131" s="36" t="e">
        <f t="shared" si="11"/>
        <v>#VALUE!</v>
      </c>
      <c r="G131" s="51"/>
      <c r="H131" s="19" t="e">
        <f>VLOOKUP(G131,'R7日程'!$A$3:$C$35,3,0)</f>
        <v>#N/A</v>
      </c>
      <c r="I131" s="51"/>
      <c r="J131" s="19" t="e">
        <f t="shared" si="12"/>
        <v>#VALUE!</v>
      </c>
      <c r="K131" s="170"/>
      <c r="L131" s="171"/>
      <c r="M131" s="172"/>
      <c r="N131" s="171"/>
      <c r="O131" s="170"/>
      <c r="P131" s="171"/>
      <c r="Q131" s="172"/>
      <c r="R131" s="171"/>
      <c r="S131" s="173"/>
      <c r="T131" s="174"/>
      <c r="U131" s="175"/>
      <c r="V131" s="176"/>
      <c r="W131" s="163" t="str">
        <f t="shared" si="13"/>
        <v>0年0ヶ月</v>
      </c>
      <c r="X131" s="163" t="str">
        <f t="shared" si="14"/>
        <v/>
      </c>
      <c r="Y131" s="164"/>
      <c r="Z131" s="51"/>
      <c r="AA131" s="177" t="e">
        <f>VLOOKUP(Z131,申込機器!$A$1:$B$9,2,0)</f>
        <v>#N/A</v>
      </c>
    </row>
    <row r="132" spans="1:27" ht="14.25">
      <c r="A132" s="35">
        <v>127</v>
      </c>
      <c r="B132" s="166"/>
      <c r="C132" s="167" t="str">
        <f t="shared" si="10"/>
        <v/>
      </c>
      <c r="D132" s="168"/>
      <c r="E132" s="51"/>
      <c r="F132" s="36" t="e">
        <f t="shared" si="11"/>
        <v>#VALUE!</v>
      </c>
      <c r="G132" s="51"/>
      <c r="H132" s="19" t="e">
        <f>VLOOKUP(G132,'R7日程'!$A$3:$C$35,3,0)</f>
        <v>#N/A</v>
      </c>
      <c r="I132" s="51"/>
      <c r="J132" s="19" t="e">
        <f t="shared" si="12"/>
        <v>#VALUE!</v>
      </c>
      <c r="K132" s="170"/>
      <c r="L132" s="171"/>
      <c r="M132" s="172"/>
      <c r="N132" s="171"/>
      <c r="O132" s="170"/>
      <c r="P132" s="171"/>
      <c r="Q132" s="172"/>
      <c r="R132" s="171"/>
      <c r="S132" s="173"/>
      <c r="T132" s="174"/>
      <c r="U132" s="175"/>
      <c r="V132" s="176"/>
      <c r="W132" s="163" t="str">
        <f t="shared" si="13"/>
        <v>0年0ヶ月</v>
      </c>
      <c r="X132" s="163" t="str">
        <f t="shared" si="14"/>
        <v/>
      </c>
      <c r="Y132" s="164"/>
      <c r="Z132" s="51"/>
      <c r="AA132" s="177" t="e">
        <f>VLOOKUP(Z132,申込機器!$A$1:$B$9,2,0)</f>
        <v>#N/A</v>
      </c>
    </row>
    <row r="133" spans="1:27" ht="14.25">
      <c r="A133" s="35">
        <v>128</v>
      </c>
      <c r="B133" s="166"/>
      <c r="C133" s="167" t="str">
        <f t="shared" si="10"/>
        <v/>
      </c>
      <c r="D133" s="168"/>
      <c r="E133" s="51"/>
      <c r="F133" s="36" t="e">
        <f t="shared" si="11"/>
        <v>#VALUE!</v>
      </c>
      <c r="G133" s="51"/>
      <c r="H133" s="19" t="e">
        <f>VLOOKUP(G133,'R7日程'!$A$3:$C$35,3,0)</f>
        <v>#N/A</v>
      </c>
      <c r="I133" s="51"/>
      <c r="J133" s="19" t="e">
        <f t="shared" si="12"/>
        <v>#VALUE!</v>
      </c>
      <c r="K133" s="170"/>
      <c r="L133" s="171"/>
      <c r="M133" s="172"/>
      <c r="N133" s="171"/>
      <c r="O133" s="170"/>
      <c r="P133" s="171"/>
      <c r="Q133" s="172"/>
      <c r="R133" s="171"/>
      <c r="S133" s="173"/>
      <c r="T133" s="174"/>
      <c r="U133" s="175"/>
      <c r="V133" s="176"/>
      <c r="W133" s="163" t="str">
        <f t="shared" si="13"/>
        <v>0年0ヶ月</v>
      </c>
      <c r="X133" s="163" t="str">
        <f t="shared" si="14"/>
        <v/>
      </c>
      <c r="Y133" s="164"/>
      <c r="Z133" s="51"/>
      <c r="AA133" s="177" t="e">
        <f>VLOOKUP(Z133,申込機器!$A$1:$B$9,2,0)</f>
        <v>#N/A</v>
      </c>
    </row>
    <row r="134" spans="1:27" ht="14.25">
      <c r="A134" s="35">
        <v>129</v>
      </c>
      <c r="B134" s="166"/>
      <c r="C134" s="167" t="str">
        <f t="shared" si="10"/>
        <v/>
      </c>
      <c r="D134" s="168"/>
      <c r="E134" s="51"/>
      <c r="F134" s="36" t="e">
        <f t="shared" si="11"/>
        <v>#VALUE!</v>
      </c>
      <c r="G134" s="51"/>
      <c r="H134" s="19" t="e">
        <f>VLOOKUP(G134,'R7日程'!$A$3:$C$35,3,0)</f>
        <v>#N/A</v>
      </c>
      <c r="I134" s="51"/>
      <c r="J134" s="19" t="e">
        <f t="shared" si="12"/>
        <v>#VALUE!</v>
      </c>
      <c r="K134" s="170"/>
      <c r="L134" s="171"/>
      <c r="M134" s="172"/>
      <c r="N134" s="171"/>
      <c r="O134" s="170"/>
      <c r="P134" s="171"/>
      <c r="Q134" s="172"/>
      <c r="R134" s="171"/>
      <c r="S134" s="173"/>
      <c r="T134" s="174"/>
      <c r="U134" s="175"/>
      <c r="V134" s="176"/>
      <c r="W134" s="163" t="str">
        <f t="shared" si="13"/>
        <v>0年0ヶ月</v>
      </c>
      <c r="X134" s="163" t="str">
        <f t="shared" si="14"/>
        <v/>
      </c>
      <c r="Y134" s="164"/>
      <c r="Z134" s="51"/>
      <c r="AA134" s="177" t="e">
        <f>VLOOKUP(Z134,申込機器!$A$1:$B$9,2,0)</f>
        <v>#N/A</v>
      </c>
    </row>
    <row r="135" spans="1:27" ht="14.25">
      <c r="A135" s="35">
        <v>130</v>
      </c>
      <c r="B135" s="166"/>
      <c r="C135" s="167" t="str">
        <f t="shared" si="10"/>
        <v/>
      </c>
      <c r="D135" s="168"/>
      <c r="E135" s="51"/>
      <c r="F135" s="36" t="e">
        <f t="shared" si="11"/>
        <v>#VALUE!</v>
      </c>
      <c r="G135" s="51"/>
      <c r="H135" s="19" t="e">
        <f>VLOOKUP(G135,'R7日程'!$A$3:$C$35,3,0)</f>
        <v>#N/A</v>
      </c>
      <c r="I135" s="51"/>
      <c r="J135" s="19" t="e">
        <f t="shared" si="12"/>
        <v>#VALUE!</v>
      </c>
      <c r="K135" s="170"/>
      <c r="L135" s="171"/>
      <c r="M135" s="172"/>
      <c r="N135" s="171"/>
      <c r="O135" s="170"/>
      <c r="P135" s="171"/>
      <c r="Q135" s="172"/>
      <c r="R135" s="171"/>
      <c r="S135" s="173"/>
      <c r="T135" s="174"/>
      <c r="U135" s="175"/>
      <c r="V135" s="176"/>
      <c r="W135" s="163" t="str">
        <f t="shared" si="13"/>
        <v>0年0ヶ月</v>
      </c>
      <c r="X135" s="163" t="str">
        <f t="shared" si="14"/>
        <v/>
      </c>
      <c r="Y135" s="164"/>
      <c r="Z135" s="51"/>
      <c r="AA135" s="177" t="e">
        <f>VLOOKUP(Z135,申込機器!$A$1:$B$9,2,0)</f>
        <v>#N/A</v>
      </c>
    </row>
    <row r="136" spans="1:27" ht="14.25">
      <c r="A136" s="35">
        <v>131</v>
      </c>
      <c r="B136" s="166"/>
      <c r="C136" s="167" t="str">
        <f t="shared" si="10"/>
        <v/>
      </c>
      <c r="D136" s="168"/>
      <c r="E136" s="51"/>
      <c r="F136" s="36" t="e">
        <f t="shared" si="11"/>
        <v>#VALUE!</v>
      </c>
      <c r="G136" s="51"/>
      <c r="H136" s="19" t="e">
        <f>VLOOKUP(G136,'R7日程'!$A$3:$C$35,3,0)</f>
        <v>#N/A</v>
      </c>
      <c r="I136" s="51"/>
      <c r="J136" s="19" t="e">
        <f t="shared" si="12"/>
        <v>#VALUE!</v>
      </c>
      <c r="K136" s="170"/>
      <c r="L136" s="171"/>
      <c r="M136" s="172"/>
      <c r="N136" s="171"/>
      <c r="O136" s="170"/>
      <c r="P136" s="171"/>
      <c r="Q136" s="172"/>
      <c r="R136" s="171"/>
      <c r="S136" s="173"/>
      <c r="T136" s="174"/>
      <c r="U136" s="175"/>
      <c r="V136" s="176"/>
      <c r="W136" s="163" t="str">
        <f t="shared" si="13"/>
        <v>0年0ヶ月</v>
      </c>
      <c r="X136" s="163" t="str">
        <f t="shared" si="14"/>
        <v/>
      </c>
      <c r="Y136" s="164"/>
      <c r="Z136" s="51"/>
      <c r="AA136" s="177" t="e">
        <f>VLOOKUP(Z136,申込機器!$A$1:$B$9,2,0)</f>
        <v>#N/A</v>
      </c>
    </row>
    <row r="137" spans="1:27" ht="14.25">
      <c r="A137" s="35">
        <v>132</v>
      </c>
      <c r="B137" s="166"/>
      <c r="C137" s="167" t="str">
        <f t="shared" si="10"/>
        <v/>
      </c>
      <c r="D137" s="168"/>
      <c r="E137" s="51"/>
      <c r="F137" s="36" t="e">
        <f t="shared" si="11"/>
        <v>#VALUE!</v>
      </c>
      <c r="G137" s="51"/>
      <c r="H137" s="19" t="e">
        <f>VLOOKUP(G137,'R7日程'!$A$3:$C$35,3,0)</f>
        <v>#N/A</v>
      </c>
      <c r="I137" s="51"/>
      <c r="J137" s="19" t="e">
        <f t="shared" si="12"/>
        <v>#VALUE!</v>
      </c>
      <c r="K137" s="170"/>
      <c r="L137" s="171"/>
      <c r="M137" s="172"/>
      <c r="N137" s="171"/>
      <c r="O137" s="170"/>
      <c r="P137" s="171"/>
      <c r="Q137" s="172"/>
      <c r="R137" s="171"/>
      <c r="S137" s="173"/>
      <c r="T137" s="174"/>
      <c r="U137" s="175"/>
      <c r="V137" s="176"/>
      <c r="W137" s="163" t="str">
        <f t="shared" si="13"/>
        <v>0年0ヶ月</v>
      </c>
      <c r="X137" s="163" t="str">
        <f t="shared" si="14"/>
        <v/>
      </c>
      <c r="Y137" s="164"/>
      <c r="Z137" s="51"/>
      <c r="AA137" s="177" t="e">
        <f>VLOOKUP(Z137,申込機器!$A$1:$B$9,2,0)</f>
        <v>#N/A</v>
      </c>
    </row>
    <row r="138" spans="1:27" ht="14.25">
      <c r="A138" s="35">
        <v>133</v>
      </c>
      <c r="B138" s="166"/>
      <c r="C138" s="167" t="str">
        <f t="shared" si="10"/>
        <v/>
      </c>
      <c r="D138" s="168"/>
      <c r="E138" s="51"/>
      <c r="F138" s="36" t="e">
        <f t="shared" si="11"/>
        <v>#VALUE!</v>
      </c>
      <c r="G138" s="51"/>
      <c r="H138" s="19" t="e">
        <f>VLOOKUP(G138,'R7日程'!$A$3:$C$35,3,0)</f>
        <v>#N/A</v>
      </c>
      <c r="I138" s="51"/>
      <c r="J138" s="19" t="e">
        <f t="shared" si="12"/>
        <v>#VALUE!</v>
      </c>
      <c r="K138" s="170"/>
      <c r="L138" s="171"/>
      <c r="M138" s="172"/>
      <c r="N138" s="171"/>
      <c r="O138" s="170"/>
      <c r="P138" s="171"/>
      <c r="Q138" s="172"/>
      <c r="R138" s="171"/>
      <c r="S138" s="173"/>
      <c r="T138" s="174"/>
      <c r="U138" s="175"/>
      <c r="V138" s="176"/>
      <c r="W138" s="163" t="str">
        <f t="shared" si="13"/>
        <v>0年0ヶ月</v>
      </c>
      <c r="X138" s="163" t="str">
        <f t="shared" si="14"/>
        <v/>
      </c>
      <c r="Y138" s="164"/>
      <c r="Z138" s="51"/>
      <c r="AA138" s="177" t="e">
        <f>VLOOKUP(Z138,申込機器!$A$1:$B$9,2,0)</f>
        <v>#N/A</v>
      </c>
    </row>
    <row r="139" spans="1:27" ht="14.25">
      <c r="A139" s="35">
        <v>134</v>
      </c>
      <c r="B139" s="166"/>
      <c r="C139" s="167" t="str">
        <f t="shared" si="10"/>
        <v/>
      </c>
      <c r="D139" s="168"/>
      <c r="E139" s="51"/>
      <c r="F139" s="36" t="e">
        <f t="shared" si="11"/>
        <v>#VALUE!</v>
      </c>
      <c r="G139" s="51"/>
      <c r="H139" s="19" t="e">
        <f>VLOOKUP(G139,'R7日程'!$A$3:$C$35,3,0)</f>
        <v>#N/A</v>
      </c>
      <c r="I139" s="51"/>
      <c r="J139" s="19" t="e">
        <f t="shared" si="12"/>
        <v>#VALUE!</v>
      </c>
      <c r="K139" s="170"/>
      <c r="L139" s="171"/>
      <c r="M139" s="172"/>
      <c r="N139" s="171"/>
      <c r="O139" s="170"/>
      <c r="P139" s="171"/>
      <c r="Q139" s="172"/>
      <c r="R139" s="171"/>
      <c r="S139" s="173"/>
      <c r="T139" s="174"/>
      <c r="U139" s="175"/>
      <c r="V139" s="176"/>
      <c r="W139" s="163" t="str">
        <f t="shared" si="13"/>
        <v>0年0ヶ月</v>
      </c>
      <c r="X139" s="163" t="str">
        <f t="shared" si="14"/>
        <v/>
      </c>
      <c r="Y139" s="164"/>
      <c r="Z139" s="51"/>
      <c r="AA139" s="177" t="e">
        <f>VLOOKUP(Z139,申込機器!$A$1:$B$9,2,0)</f>
        <v>#N/A</v>
      </c>
    </row>
    <row r="140" spans="1:27" ht="14.25">
      <c r="A140" s="35">
        <v>135</v>
      </c>
      <c r="B140" s="166"/>
      <c r="C140" s="167" t="str">
        <f t="shared" si="10"/>
        <v/>
      </c>
      <c r="D140" s="168"/>
      <c r="E140" s="51"/>
      <c r="F140" s="36" t="e">
        <f t="shared" si="11"/>
        <v>#VALUE!</v>
      </c>
      <c r="G140" s="51"/>
      <c r="H140" s="19" t="e">
        <f>VLOOKUP(G140,'R7日程'!$A$3:$C$35,3,0)</f>
        <v>#N/A</v>
      </c>
      <c r="I140" s="51"/>
      <c r="J140" s="19" t="e">
        <f t="shared" si="12"/>
        <v>#VALUE!</v>
      </c>
      <c r="K140" s="170"/>
      <c r="L140" s="171"/>
      <c r="M140" s="172"/>
      <c r="N140" s="171"/>
      <c r="O140" s="170"/>
      <c r="P140" s="171"/>
      <c r="Q140" s="172"/>
      <c r="R140" s="171"/>
      <c r="S140" s="173"/>
      <c r="T140" s="174"/>
      <c r="U140" s="175"/>
      <c r="V140" s="176"/>
      <c r="W140" s="163" t="str">
        <f t="shared" si="13"/>
        <v>0年0ヶ月</v>
      </c>
      <c r="X140" s="163" t="str">
        <f t="shared" si="14"/>
        <v/>
      </c>
      <c r="Y140" s="164"/>
      <c r="Z140" s="51"/>
      <c r="AA140" s="177" t="e">
        <f>VLOOKUP(Z140,申込機器!$A$1:$B$9,2,0)</f>
        <v>#N/A</v>
      </c>
    </row>
    <row r="141" spans="1:27" ht="14.25">
      <c r="A141" s="35">
        <v>136</v>
      </c>
      <c r="B141" s="166"/>
      <c r="C141" s="167" t="str">
        <f t="shared" si="10"/>
        <v/>
      </c>
      <c r="D141" s="168"/>
      <c r="E141" s="51"/>
      <c r="F141" s="36" t="e">
        <f t="shared" si="11"/>
        <v>#VALUE!</v>
      </c>
      <c r="G141" s="51"/>
      <c r="H141" s="19" t="e">
        <f>VLOOKUP(G141,'R7日程'!$A$3:$C$35,3,0)</f>
        <v>#N/A</v>
      </c>
      <c r="I141" s="51"/>
      <c r="J141" s="19" t="e">
        <f t="shared" si="12"/>
        <v>#VALUE!</v>
      </c>
      <c r="K141" s="170"/>
      <c r="L141" s="171"/>
      <c r="M141" s="172"/>
      <c r="N141" s="171"/>
      <c r="O141" s="170"/>
      <c r="P141" s="171"/>
      <c r="Q141" s="172"/>
      <c r="R141" s="171"/>
      <c r="S141" s="173"/>
      <c r="T141" s="174"/>
      <c r="U141" s="175"/>
      <c r="V141" s="176"/>
      <c r="W141" s="163" t="str">
        <f t="shared" si="13"/>
        <v>0年0ヶ月</v>
      </c>
      <c r="X141" s="163" t="str">
        <f t="shared" si="14"/>
        <v/>
      </c>
      <c r="Y141" s="164"/>
      <c r="Z141" s="51"/>
      <c r="AA141" s="177" t="e">
        <f>VLOOKUP(Z141,申込機器!$A$1:$B$9,2,0)</f>
        <v>#N/A</v>
      </c>
    </row>
    <row r="142" spans="1:27" ht="14.25">
      <c r="A142" s="35">
        <v>137</v>
      </c>
      <c r="B142" s="166"/>
      <c r="C142" s="167" t="str">
        <f t="shared" si="10"/>
        <v/>
      </c>
      <c r="D142" s="168"/>
      <c r="E142" s="51"/>
      <c r="F142" s="36" t="e">
        <f t="shared" si="11"/>
        <v>#VALUE!</v>
      </c>
      <c r="G142" s="51"/>
      <c r="H142" s="19" t="e">
        <f>VLOOKUP(G142,'R7日程'!$A$3:$C$35,3,0)</f>
        <v>#N/A</v>
      </c>
      <c r="I142" s="51"/>
      <c r="J142" s="19" t="e">
        <f t="shared" si="12"/>
        <v>#VALUE!</v>
      </c>
      <c r="K142" s="170"/>
      <c r="L142" s="171"/>
      <c r="M142" s="172"/>
      <c r="N142" s="171"/>
      <c r="O142" s="170"/>
      <c r="P142" s="171"/>
      <c r="Q142" s="172"/>
      <c r="R142" s="171"/>
      <c r="S142" s="173"/>
      <c r="T142" s="174"/>
      <c r="U142" s="175"/>
      <c r="V142" s="176"/>
      <c r="W142" s="163" t="str">
        <f t="shared" si="13"/>
        <v>0年0ヶ月</v>
      </c>
      <c r="X142" s="163" t="str">
        <f t="shared" si="14"/>
        <v/>
      </c>
      <c r="Y142" s="164"/>
      <c r="Z142" s="51"/>
      <c r="AA142" s="177" t="e">
        <f>VLOOKUP(Z142,申込機器!$A$1:$B$9,2,0)</f>
        <v>#N/A</v>
      </c>
    </row>
    <row r="143" spans="1:27" ht="14.25">
      <c r="A143" s="35">
        <v>138</v>
      </c>
      <c r="B143" s="166"/>
      <c r="C143" s="167" t="str">
        <f t="shared" si="10"/>
        <v/>
      </c>
      <c r="D143" s="168"/>
      <c r="E143" s="51"/>
      <c r="F143" s="36" t="e">
        <f t="shared" si="11"/>
        <v>#VALUE!</v>
      </c>
      <c r="G143" s="51"/>
      <c r="H143" s="19" t="e">
        <f>VLOOKUP(G143,'R7日程'!$A$3:$C$35,3,0)</f>
        <v>#N/A</v>
      </c>
      <c r="I143" s="51"/>
      <c r="J143" s="19" t="e">
        <f t="shared" si="12"/>
        <v>#VALUE!</v>
      </c>
      <c r="K143" s="170"/>
      <c r="L143" s="171"/>
      <c r="M143" s="172"/>
      <c r="N143" s="171"/>
      <c r="O143" s="170"/>
      <c r="P143" s="171"/>
      <c r="Q143" s="172"/>
      <c r="R143" s="171"/>
      <c r="S143" s="173"/>
      <c r="T143" s="174"/>
      <c r="U143" s="175"/>
      <c r="V143" s="176"/>
      <c r="W143" s="163" t="str">
        <f t="shared" si="13"/>
        <v>0年0ヶ月</v>
      </c>
      <c r="X143" s="163" t="str">
        <f t="shared" si="14"/>
        <v/>
      </c>
      <c r="Y143" s="164"/>
      <c r="Z143" s="51"/>
      <c r="AA143" s="177" t="e">
        <f>VLOOKUP(Z143,申込機器!$A$1:$B$9,2,0)</f>
        <v>#N/A</v>
      </c>
    </row>
    <row r="144" spans="1:27" ht="14.25">
      <c r="A144" s="35">
        <v>139</v>
      </c>
      <c r="B144" s="166"/>
      <c r="C144" s="167" t="str">
        <f t="shared" si="10"/>
        <v/>
      </c>
      <c r="D144" s="168"/>
      <c r="E144" s="51"/>
      <c r="F144" s="36" t="e">
        <f t="shared" si="11"/>
        <v>#VALUE!</v>
      </c>
      <c r="G144" s="51"/>
      <c r="H144" s="19" t="e">
        <f>VLOOKUP(G144,'R7日程'!$A$3:$C$35,3,0)</f>
        <v>#N/A</v>
      </c>
      <c r="I144" s="51"/>
      <c r="J144" s="19" t="e">
        <f t="shared" si="12"/>
        <v>#VALUE!</v>
      </c>
      <c r="K144" s="170"/>
      <c r="L144" s="171"/>
      <c r="M144" s="172"/>
      <c r="N144" s="171"/>
      <c r="O144" s="170"/>
      <c r="P144" s="171"/>
      <c r="Q144" s="172"/>
      <c r="R144" s="171"/>
      <c r="S144" s="173"/>
      <c r="T144" s="174"/>
      <c r="U144" s="175"/>
      <c r="V144" s="176"/>
      <c r="W144" s="163" t="str">
        <f t="shared" si="13"/>
        <v>0年0ヶ月</v>
      </c>
      <c r="X144" s="163" t="str">
        <f t="shared" si="14"/>
        <v/>
      </c>
      <c r="Y144" s="164"/>
      <c r="Z144" s="51"/>
      <c r="AA144" s="177" t="e">
        <f>VLOOKUP(Z144,申込機器!$A$1:$B$9,2,0)</f>
        <v>#N/A</v>
      </c>
    </row>
    <row r="145" spans="1:27" ht="14.25">
      <c r="A145" s="35">
        <v>140</v>
      </c>
      <c r="B145" s="166"/>
      <c r="C145" s="167" t="str">
        <f t="shared" si="10"/>
        <v/>
      </c>
      <c r="D145" s="168"/>
      <c r="E145" s="51"/>
      <c r="F145" s="36" t="e">
        <f t="shared" si="11"/>
        <v>#VALUE!</v>
      </c>
      <c r="G145" s="51"/>
      <c r="H145" s="19" t="e">
        <f>VLOOKUP(G145,'R7日程'!$A$3:$C$35,3,0)</f>
        <v>#N/A</v>
      </c>
      <c r="I145" s="51"/>
      <c r="J145" s="19" t="e">
        <f t="shared" si="12"/>
        <v>#VALUE!</v>
      </c>
      <c r="K145" s="170"/>
      <c r="L145" s="171"/>
      <c r="M145" s="172"/>
      <c r="N145" s="171"/>
      <c r="O145" s="170"/>
      <c r="P145" s="171"/>
      <c r="Q145" s="172"/>
      <c r="R145" s="171"/>
      <c r="S145" s="173"/>
      <c r="T145" s="174"/>
      <c r="U145" s="175"/>
      <c r="V145" s="176"/>
      <c r="W145" s="163" t="str">
        <f t="shared" si="13"/>
        <v>0年0ヶ月</v>
      </c>
      <c r="X145" s="163" t="str">
        <f t="shared" si="14"/>
        <v/>
      </c>
      <c r="Y145" s="164"/>
      <c r="Z145" s="51"/>
      <c r="AA145" s="177" t="e">
        <f>VLOOKUP(Z145,申込機器!$A$1:$B$9,2,0)</f>
        <v>#N/A</v>
      </c>
    </row>
    <row r="146" spans="1:27" ht="14.25">
      <c r="A146" s="35">
        <v>141</v>
      </c>
      <c r="B146" s="166"/>
      <c r="C146" s="167" t="str">
        <f t="shared" si="10"/>
        <v/>
      </c>
      <c r="D146" s="168"/>
      <c r="E146" s="51"/>
      <c r="F146" s="36" t="e">
        <f t="shared" si="11"/>
        <v>#VALUE!</v>
      </c>
      <c r="G146" s="51"/>
      <c r="H146" s="19" t="e">
        <f>VLOOKUP(G146,'R7日程'!$A$3:$C$35,3,0)</f>
        <v>#N/A</v>
      </c>
      <c r="I146" s="51"/>
      <c r="J146" s="19" t="e">
        <f t="shared" si="12"/>
        <v>#VALUE!</v>
      </c>
      <c r="K146" s="170"/>
      <c r="L146" s="171"/>
      <c r="M146" s="172"/>
      <c r="N146" s="171"/>
      <c r="O146" s="170"/>
      <c r="P146" s="171"/>
      <c r="Q146" s="172"/>
      <c r="R146" s="171"/>
      <c r="S146" s="173"/>
      <c r="T146" s="174"/>
      <c r="U146" s="175"/>
      <c r="V146" s="176"/>
      <c r="W146" s="163" t="str">
        <f t="shared" si="13"/>
        <v>0年0ヶ月</v>
      </c>
      <c r="X146" s="163" t="str">
        <f t="shared" si="14"/>
        <v/>
      </c>
      <c r="Y146" s="164"/>
      <c r="Z146" s="51"/>
      <c r="AA146" s="177" t="e">
        <f>VLOOKUP(Z146,申込機器!$A$1:$B$9,2,0)</f>
        <v>#N/A</v>
      </c>
    </row>
    <row r="147" spans="1:27" ht="14.25">
      <c r="A147" s="35">
        <v>142</v>
      </c>
      <c r="B147" s="166"/>
      <c r="C147" s="167" t="str">
        <f t="shared" si="10"/>
        <v/>
      </c>
      <c r="D147" s="168"/>
      <c r="E147" s="51"/>
      <c r="F147" s="36" t="e">
        <f t="shared" si="11"/>
        <v>#VALUE!</v>
      </c>
      <c r="G147" s="51"/>
      <c r="H147" s="19" t="e">
        <f>VLOOKUP(G147,'R7日程'!$A$3:$C$35,3,0)</f>
        <v>#N/A</v>
      </c>
      <c r="I147" s="51"/>
      <c r="J147" s="19" t="e">
        <f t="shared" si="12"/>
        <v>#VALUE!</v>
      </c>
      <c r="K147" s="170"/>
      <c r="L147" s="171"/>
      <c r="M147" s="172"/>
      <c r="N147" s="171"/>
      <c r="O147" s="170"/>
      <c r="P147" s="171"/>
      <c r="Q147" s="172"/>
      <c r="R147" s="171"/>
      <c r="S147" s="173"/>
      <c r="T147" s="174"/>
      <c r="U147" s="175"/>
      <c r="V147" s="176"/>
      <c r="W147" s="163" t="str">
        <f t="shared" si="13"/>
        <v>0年0ヶ月</v>
      </c>
      <c r="X147" s="163" t="str">
        <f t="shared" si="14"/>
        <v/>
      </c>
      <c r="Y147" s="164"/>
      <c r="Z147" s="51"/>
      <c r="AA147" s="177" t="e">
        <f>VLOOKUP(Z147,申込機器!$A$1:$B$9,2,0)</f>
        <v>#N/A</v>
      </c>
    </row>
    <row r="148" spans="1:27" ht="14.25">
      <c r="A148" s="35">
        <v>143</v>
      </c>
      <c r="B148" s="166"/>
      <c r="C148" s="167" t="str">
        <f t="shared" si="10"/>
        <v/>
      </c>
      <c r="D148" s="168"/>
      <c r="E148" s="51"/>
      <c r="F148" s="36" t="e">
        <f t="shared" si="11"/>
        <v>#VALUE!</v>
      </c>
      <c r="G148" s="51"/>
      <c r="H148" s="19" t="e">
        <f>VLOOKUP(G148,'R7日程'!$A$3:$C$35,3,0)</f>
        <v>#N/A</v>
      </c>
      <c r="I148" s="51"/>
      <c r="J148" s="19" t="e">
        <f t="shared" si="12"/>
        <v>#VALUE!</v>
      </c>
      <c r="K148" s="170"/>
      <c r="L148" s="171"/>
      <c r="M148" s="172"/>
      <c r="N148" s="171"/>
      <c r="O148" s="170"/>
      <c r="P148" s="171"/>
      <c r="Q148" s="172"/>
      <c r="R148" s="171"/>
      <c r="S148" s="173"/>
      <c r="T148" s="174"/>
      <c r="U148" s="175"/>
      <c r="V148" s="176"/>
      <c r="W148" s="163" t="str">
        <f t="shared" si="13"/>
        <v>0年0ヶ月</v>
      </c>
      <c r="X148" s="163" t="str">
        <f t="shared" si="14"/>
        <v/>
      </c>
      <c r="Y148" s="164"/>
      <c r="Z148" s="51"/>
      <c r="AA148" s="177" t="e">
        <f>VLOOKUP(Z148,申込機器!$A$1:$B$9,2,0)</f>
        <v>#N/A</v>
      </c>
    </row>
    <row r="149" spans="1:27" ht="14.25">
      <c r="A149" s="35">
        <v>144</v>
      </c>
      <c r="B149" s="166"/>
      <c r="C149" s="167" t="str">
        <f t="shared" si="10"/>
        <v/>
      </c>
      <c r="D149" s="168"/>
      <c r="E149" s="51"/>
      <c r="F149" s="36" t="e">
        <f t="shared" si="11"/>
        <v>#VALUE!</v>
      </c>
      <c r="G149" s="51"/>
      <c r="H149" s="19" t="e">
        <f>VLOOKUP(G149,'R7日程'!$A$3:$C$35,3,0)</f>
        <v>#N/A</v>
      </c>
      <c r="I149" s="51"/>
      <c r="J149" s="19" t="e">
        <f t="shared" si="12"/>
        <v>#VALUE!</v>
      </c>
      <c r="K149" s="170"/>
      <c r="L149" s="171"/>
      <c r="M149" s="172"/>
      <c r="N149" s="171"/>
      <c r="O149" s="170"/>
      <c r="P149" s="171"/>
      <c r="Q149" s="172"/>
      <c r="R149" s="171"/>
      <c r="S149" s="173"/>
      <c r="T149" s="174"/>
      <c r="U149" s="175"/>
      <c r="V149" s="176"/>
      <c r="W149" s="163" t="str">
        <f t="shared" si="13"/>
        <v>0年0ヶ月</v>
      </c>
      <c r="X149" s="163" t="str">
        <f t="shared" si="14"/>
        <v/>
      </c>
      <c r="Y149" s="164"/>
      <c r="Z149" s="51"/>
      <c r="AA149" s="177" t="e">
        <f>VLOOKUP(Z149,申込機器!$A$1:$B$9,2,0)</f>
        <v>#N/A</v>
      </c>
    </row>
    <row r="150" spans="1:27" ht="14.25">
      <c r="A150" s="35">
        <v>145</v>
      </c>
      <c r="B150" s="166"/>
      <c r="C150" s="167" t="str">
        <f t="shared" si="10"/>
        <v/>
      </c>
      <c r="D150" s="168"/>
      <c r="E150" s="51"/>
      <c r="F150" s="36" t="e">
        <f t="shared" si="11"/>
        <v>#VALUE!</v>
      </c>
      <c r="G150" s="51"/>
      <c r="H150" s="19" t="e">
        <f>VLOOKUP(G150,'R7日程'!$A$3:$C$35,3,0)</f>
        <v>#N/A</v>
      </c>
      <c r="I150" s="51"/>
      <c r="J150" s="19" t="e">
        <f t="shared" si="12"/>
        <v>#VALUE!</v>
      </c>
      <c r="K150" s="170"/>
      <c r="L150" s="171"/>
      <c r="M150" s="172"/>
      <c r="N150" s="171"/>
      <c r="O150" s="170"/>
      <c r="P150" s="171"/>
      <c r="Q150" s="172"/>
      <c r="R150" s="171"/>
      <c r="S150" s="173"/>
      <c r="T150" s="174"/>
      <c r="U150" s="175"/>
      <c r="V150" s="176"/>
      <c r="W150" s="163" t="str">
        <f t="shared" si="13"/>
        <v>0年0ヶ月</v>
      </c>
      <c r="X150" s="163" t="str">
        <f t="shared" si="14"/>
        <v/>
      </c>
      <c r="Y150" s="164"/>
      <c r="Z150" s="51"/>
      <c r="AA150" s="177" t="e">
        <f>VLOOKUP(Z150,申込機器!$A$1:$B$9,2,0)</f>
        <v>#N/A</v>
      </c>
    </row>
    <row r="151" spans="1:27" ht="14.25">
      <c r="A151" s="35">
        <v>146</v>
      </c>
      <c r="B151" s="166"/>
      <c r="C151" s="167" t="str">
        <f t="shared" si="10"/>
        <v/>
      </c>
      <c r="D151" s="168"/>
      <c r="E151" s="51"/>
      <c r="F151" s="36" t="e">
        <f t="shared" si="11"/>
        <v>#VALUE!</v>
      </c>
      <c r="G151" s="51"/>
      <c r="H151" s="19" t="e">
        <f>VLOOKUP(G151,'R7日程'!$A$3:$C$35,3,0)</f>
        <v>#N/A</v>
      </c>
      <c r="I151" s="51"/>
      <c r="J151" s="19" t="e">
        <f t="shared" si="12"/>
        <v>#VALUE!</v>
      </c>
      <c r="K151" s="170"/>
      <c r="L151" s="171"/>
      <c r="M151" s="172"/>
      <c r="N151" s="171"/>
      <c r="O151" s="170"/>
      <c r="P151" s="171"/>
      <c r="Q151" s="172"/>
      <c r="R151" s="171"/>
      <c r="S151" s="173"/>
      <c r="T151" s="174"/>
      <c r="U151" s="175"/>
      <c r="V151" s="176"/>
      <c r="W151" s="163" t="str">
        <f t="shared" si="13"/>
        <v>0年0ヶ月</v>
      </c>
      <c r="X151" s="163" t="str">
        <f t="shared" si="14"/>
        <v/>
      </c>
      <c r="Y151" s="164"/>
      <c r="Z151" s="51"/>
      <c r="AA151" s="177" t="e">
        <f>VLOOKUP(Z151,申込機器!$A$1:$B$9,2,0)</f>
        <v>#N/A</v>
      </c>
    </row>
    <row r="152" spans="1:27" ht="14.25">
      <c r="A152" s="35">
        <v>147</v>
      </c>
      <c r="B152" s="166"/>
      <c r="C152" s="167" t="str">
        <f t="shared" si="10"/>
        <v/>
      </c>
      <c r="D152" s="168"/>
      <c r="E152" s="51"/>
      <c r="F152" s="36" t="e">
        <f t="shared" si="11"/>
        <v>#VALUE!</v>
      </c>
      <c r="G152" s="51"/>
      <c r="H152" s="19" t="e">
        <f>VLOOKUP(G152,'R7日程'!$A$3:$C$35,3,0)</f>
        <v>#N/A</v>
      </c>
      <c r="I152" s="51"/>
      <c r="J152" s="19" t="e">
        <f t="shared" si="12"/>
        <v>#VALUE!</v>
      </c>
      <c r="K152" s="170"/>
      <c r="L152" s="171"/>
      <c r="M152" s="172"/>
      <c r="N152" s="171"/>
      <c r="O152" s="170"/>
      <c r="P152" s="171"/>
      <c r="Q152" s="172"/>
      <c r="R152" s="171"/>
      <c r="S152" s="173"/>
      <c r="T152" s="174"/>
      <c r="U152" s="175"/>
      <c r="V152" s="176"/>
      <c r="W152" s="163" t="str">
        <f t="shared" si="13"/>
        <v>0年0ヶ月</v>
      </c>
      <c r="X152" s="163" t="str">
        <f t="shared" si="14"/>
        <v/>
      </c>
      <c r="Y152" s="164"/>
      <c r="Z152" s="51"/>
      <c r="AA152" s="177" t="e">
        <f>VLOOKUP(Z152,申込機器!$A$1:$B$9,2,0)</f>
        <v>#N/A</v>
      </c>
    </row>
    <row r="153" spans="1:27" ht="14.25">
      <c r="A153" s="35">
        <v>148</v>
      </c>
      <c r="B153" s="166"/>
      <c r="C153" s="167" t="str">
        <f t="shared" si="10"/>
        <v/>
      </c>
      <c r="D153" s="168"/>
      <c r="E153" s="51"/>
      <c r="F153" s="36" t="e">
        <f t="shared" si="11"/>
        <v>#VALUE!</v>
      </c>
      <c r="G153" s="51"/>
      <c r="H153" s="19" t="e">
        <f>VLOOKUP(G153,'R7日程'!$A$3:$C$35,3,0)</f>
        <v>#N/A</v>
      </c>
      <c r="I153" s="51"/>
      <c r="J153" s="19" t="e">
        <f t="shared" si="12"/>
        <v>#VALUE!</v>
      </c>
      <c r="K153" s="170"/>
      <c r="L153" s="171"/>
      <c r="M153" s="172"/>
      <c r="N153" s="171"/>
      <c r="O153" s="170"/>
      <c r="P153" s="171"/>
      <c r="Q153" s="172"/>
      <c r="R153" s="171"/>
      <c r="S153" s="173"/>
      <c r="T153" s="174"/>
      <c r="U153" s="175"/>
      <c r="V153" s="176"/>
      <c r="W153" s="163" t="str">
        <f t="shared" si="13"/>
        <v>0年0ヶ月</v>
      </c>
      <c r="X153" s="163" t="str">
        <f t="shared" si="14"/>
        <v/>
      </c>
      <c r="Y153" s="164"/>
      <c r="Z153" s="51"/>
      <c r="AA153" s="177" t="e">
        <f>VLOOKUP(Z153,申込機器!$A$1:$B$9,2,0)</f>
        <v>#N/A</v>
      </c>
    </row>
    <row r="154" spans="1:27" ht="14.25">
      <c r="A154" s="35">
        <v>149</v>
      </c>
      <c r="B154" s="166"/>
      <c r="C154" s="167" t="str">
        <f t="shared" si="10"/>
        <v/>
      </c>
      <c r="D154" s="168"/>
      <c r="E154" s="51"/>
      <c r="F154" s="36" t="e">
        <f t="shared" si="11"/>
        <v>#VALUE!</v>
      </c>
      <c r="G154" s="51"/>
      <c r="H154" s="19" t="e">
        <f>VLOOKUP(G154,'R7日程'!$A$3:$C$35,3,0)</f>
        <v>#N/A</v>
      </c>
      <c r="I154" s="51"/>
      <c r="J154" s="19" t="e">
        <f t="shared" si="12"/>
        <v>#VALUE!</v>
      </c>
      <c r="K154" s="170"/>
      <c r="L154" s="171"/>
      <c r="M154" s="172"/>
      <c r="N154" s="171"/>
      <c r="O154" s="170"/>
      <c r="P154" s="171"/>
      <c r="Q154" s="172"/>
      <c r="R154" s="171"/>
      <c r="S154" s="173"/>
      <c r="T154" s="174"/>
      <c r="U154" s="175"/>
      <c r="V154" s="176"/>
      <c r="W154" s="163" t="str">
        <f t="shared" si="13"/>
        <v>0年0ヶ月</v>
      </c>
      <c r="X154" s="163" t="str">
        <f t="shared" si="14"/>
        <v/>
      </c>
      <c r="Y154" s="164"/>
      <c r="Z154" s="51"/>
      <c r="AA154" s="177" t="e">
        <f>VLOOKUP(Z154,申込機器!$A$1:$B$9,2,0)</f>
        <v>#N/A</v>
      </c>
    </row>
    <row r="155" spans="1:27" ht="14.25">
      <c r="A155" s="35">
        <v>150</v>
      </c>
      <c r="B155" s="166"/>
      <c r="C155" s="167" t="str">
        <f t="shared" si="10"/>
        <v/>
      </c>
      <c r="D155" s="168"/>
      <c r="E155" s="51"/>
      <c r="F155" s="36" t="e">
        <f t="shared" si="11"/>
        <v>#VALUE!</v>
      </c>
      <c r="G155" s="51"/>
      <c r="H155" s="19" t="e">
        <f>VLOOKUP(G155,'R7日程'!$A$3:$C$35,3,0)</f>
        <v>#N/A</v>
      </c>
      <c r="I155" s="51"/>
      <c r="J155" s="19" t="e">
        <f t="shared" si="12"/>
        <v>#VALUE!</v>
      </c>
      <c r="K155" s="170"/>
      <c r="L155" s="171"/>
      <c r="M155" s="172"/>
      <c r="N155" s="171"/>
      <c r="O155" s="170"/>
      <c r="P155" s="171"/>
      <c r="Q155" s="172"/>
      <c r="R155" s="171"/>
      <c r="S155" s="173"/>
      <c r="T155" s="174"/>
      <c r="U155" s="175"/>
      <c r="V155" s="176"/>
      <c r="W155" s="163" t="str">
        <f t="shared" si="13"/>
        <v>0年0ヶ月</v>
      </c>
      <c r="X155" s="163" t="str">
        <f t="shared" si="14"/>
        <v/>
      </c>
      <c r="Y155" s="164"/>
      <c r="Z155" s="51"/>
      <c r="AA155" s="177" t="e">
        <f>VLOOKUP(Z155,申込機器!$A$1:$B$9,2,0)</f>
        <v>#N/A</v>
      </c>
    </row>
    <row r="156" spans="1:27" ht="14.25">
      <c r="A156" s="35">
        <v>151</v>
      </c>
      <c r="B156" s="166"/>
      <c r="C156" s="167" t="str">
        <f t="shared" si="10"/>
        <v/>
      </c>
      <c r="D156" s="168"/>
      <c r="E156" s="51"/>
      <c r="F156" s="36" t="e">
        <f t="shared" si="11"/>
        <v>#VALUE!</v>
      </c>
      <c r="G156" s="51"/>
      <c r="H156" s="19" t="e">
        <f>VLOOKUP(G156,'R7日程'!$A$3:$C$35,3,0)</f>
        <v>#N/A</v>
      </c>
      <c r="I156" s="51"/>
      <c r="J156" s="19" t="e">
        <f t="shared" si="12"/>
        <v>#VALUE!</v>
      </c>
      <c r="K156" s="170"/>
      <c r="L156" s="171"/>
      <c r="M156" s="172"/>
      <c r="N156" s="171"/>
      <c r="O156" s="170"/>
      <c r="P156" s="171"/>
      <c r="Q156" s="172"/>
      <c r="R156" s="171"/>
      <c r="S156" s="173"/>
      <c r="T156" s="174"/>
      <c r="U156" s="175"/>
      <c r="V156" s="176"/>
      <c r="W156" s="163" t="str">
        <f t="shared" si="13"/>
        <v>0年0ヶ月</v>
      </c>
      <c r="X156" s="163" t="str">
        <f t="shared" si="14"/>
        <v/>
      </c>
      <c r="Y156" s="164"/>
      <c r="Z156" s="51"/>
      <c r="AA156" s="177" t="e">
        <f>VLOOKUP(Z156,申込機器!$A$1:$B$9,2,0)</f>
        <v>#N/A</v>
      </c>
    </row>
    <row r="157" spans="1:27" ht="14.25">
      <c r="A157" s="35">
        <v>152</v>
      </c>
      <c r="B157" s="166"/>
      <c r="C157" s="167" t="str">
        <f t="shared" si="10"/>
        <v/>
      </c>
      <c r="D157" s="168"/>
      <c r="E157" s="51"/>
      <c r="F157" s="36" t="e">
        <f t="shared" si="11"/>
        <v>#VALUE!</v>
      </c>
      <c r="G157" s="51"/>
      <c r="H157" s="19" t="e">
        <f>VLOOKUP(G157,'R7日程'!$A$3:$C$35,3,0)</f>
        <v>#N/A</v>
      </c>
      <c r="I157" s="51"/>
      <c r="J157" s="19" t="e">
        <f t="shared" si="12"/>
        <v>#VALUE!</v>
      </c>
      <c r="K157" s="170"/>
      <c r="L157" s="171"/>
      <c r="M157" s="172"/>
      <c r="N157" s="171"/>
      <c r="O157" s="170"/>
      <c r="P157" s="171"/>
      <c r="Q157" s="172"/>
      <c r="R157" s="171"/>
      <c r="S157" s="173"/>
      <c r="T157" s="174"/>
      <c r="U157" s="175"/>
      <c r="V157" s="176"/>
      <c r="W157" s="163" t="str">
        <f t="shared" si="13"/>
        <v>0年0ヶ月</v>
      </c>
      <c r="X157" s="163" t="str">
        <f t="shared" si="14"/>
        <v/>
      </c>
      <c r="Y157" s="164"/>
      <c r="Z157" s="51"/>
      <c r="AA157" s="177" t="e">
        <f>VLOOKUP(Z157,申込機器!$A$1:$B$9,2,0)</f>
        <v>#N/A</v>
      </c>
    </row>
    <row r="158" spans="1:27" ht="14.25">
      <c r="A158" s="35">
        <v>153</v>
      </c>
      <c r="B158" s="166"/>
      <c r="C158" s="167" t="str">
        <f t="shared" si="10"/>
        <v/>
      </c>
      <c r="D158" s="168"/>
      <c r="E158" s="51"/>
      <c r="F158" s="36" t="e">
        <f t="shared" si="11"/>
        <v>#VALUE!</v>
      </c>
      <c r="G158" s="51"/>
      <c r="H158" s="19" t="e">
        <f>VLOOKUP(G158,'R7日程'!$A$3:$C$35,3,0)</f>
        <v>#N/A</v>
      </c>
      <c r="I158" s="51"/>
      <c r="J158" s="19" t="e">
        <f t="shared" si="12"/>
        <v>#VALUE!</v>
      </c>
      <c r="K158" s="170"/>
      <c r="L158" s="171"/>
      <c r="M158" s="172"/>
      <c r="N158" s="171"/>
      <c r="O158" s="170"/>
      <c r="P158" s="171"/>
      <c r="Q158" s="172"/>
      <c r="R158" s="171"/>
      <c r="S158" s="173"/>
      <c r="T158" s="174"/>
      <c r="U158" s="175"/>
      <c r="V158" s="176"/>
      <c r="W158" s="163" t="str">
        <f t="shared" si="13"/>
        <v>0年0ヶ月</v>
      </c>
      <c r="X158" s="163" t="str">
        <f t="shared" si="14"/>
        <v/>
      </c>
      <c r="Y158" s="164"/>
      <c r="Z158" s="51"/>
      <c r="AA158" s="177" t="e">
        <f>VLOOKUP(Z158,申込機器!$A$1:$B$9,2,0)</f>
        <v>#N/A</v>
      </c>
    </row>
    <row r="159" spans="1:27" ht="14.25">
      <c r="A159" s="35">
        <v>154</v>
      </c>
      <c r="B159" s="166"/>
      <c r="C159" s="167" t="str">
        <f t="shared" si="10"/>
        <v/>
      </c>
      <c r="D159" s="168"/>
      <c r="E159" s="51"/>
      <c r="F159" s="36" t="e">
        <f t="shared" si="11"/>
        <v>#VALUE!</v>
      </c>
      <c r="G159" s="51"/>
      <c r="H159" s="19" t="e">
        <f>VLOOKUP(G159,'R7日程'!$A$3:$C$35,3,0)</f>
        <v>#N/A</v>
      </c>
      <c r="I159" s="51"/>
      <c r="J159" s="19" t="e">
        <f t="shared" si="12"/>
        <v>#VALUE!</v>
      </c>
      <c r="K159" s="170"/>
      <c r="L159" s="171"/>
      <c r="M159" s="172"/>
      <c r="N159" s="171"/>
      <c r="O159" s="170"/>
      <c r="P159" s="171"/>
      <c r="Q159" s="172"/>
      <c r="R159" s="171"/>
      <c r="S159" s="173"/>
      <c r="T159" s="174"/>
      <c r="U159" s="175"/>
      <c r="V159" s="176"/>
      <c r="W159" s="163" t="str">
        <f t="shared" si="13"/>
        <v>0年0ヶ月</v>
      </c>
      <c r="X159" s="163" t="str">
        <f t="shared" si="14"/>
        <v/>
      </c>
      <c r="Y159" s="164"/>
      <c r="Z159" s="51"/>
      <c r="AA159" s="177" t="e">
        <f>VLOOKUP(Z159,申込機器!$A$1:$B$9,2,0)</f>
        <v>#N/A</v>
      </c>
    </row>
    <row r="160" spans="1:27" ht="14.25">
      <c r="A160" s="35">
        <v>155</v>
      </c>
      <c r="B160" s="166"/>
      <c r="C160" s="167" t="str">
        <f t="shared" si="10"/>
        <v/>
      </c>
      <c r="D160" s="168"/>
      <c r="E160" s="51"/>
      <c r="F160" s="36" t="e">
        <f t="shared" si="11"/>
        <v>#VALUE!</v>
      </c>
      <c r="G160" s="51"/>
      <c r="H160" s="19" t="e">
        <f>VLOOKUP(G160,'R7日程'!$A$3:$C$35,3,0)</f>
        <v>#N/A</v>
      </c>
      <c r="I160" s="51"/>
      <c r="J160" s="19" t="e">
        <f t="shared" si="12"/>
        <v>#VALUE!</v>
      </c>
      <c r="K160" s="170"/>
      <c r="L160" s="171"/>
      <c r="M160" s="172"/>
      <c r="N160" s="171"/>
      <c r="O160" s="170"/>
      <c r="P160" s="171"/>
      <c r="Q160" s="172"/>
      <c r="R160" s="171"/>
      <c r="S160" s="173"/>
      <c r="T160" s="174"/>
      <c r="U160" s="175"/>
      <c r="V160" s="176"/>
      <c r="W160" s="163" t="str">
        <f t="shared" si="13"/>
        <v>0年0ヶ月</v>
      </c>
      <c r="X160" s="163" t="str">
        <f t="shared" si="14"/>
        <v/>
      </c>
      <c r="Y160" s="164"/>
      <c r="Z160" s="51"/>
      <c r="AA160" s="177" t="e">
        <f>VLOOKUP(Z160,申込機器!$A$1:$B$9,2,0)</f>
        <v>#N/A</v>
      </c>
    </row>
    <row r="161" spans="1:27" ht="14.25">
      <c r="A161" s="35">
        <v>156</v>
      </c>
      <c r="B161" s="166"/>
      <c r="C161" s="167" t="str">
        <f t="shared" si="10"/>
        <v/>
      </c>
      <c r="D161" s="168"/>
      <c r="E161" s="51"/>
      <c r="F161" s="36" t="e">
        <f t="shared" si="11"/>
        <v>#VALUE!</v>
      </c>
      <c r="G161" s="51"/>
      <c r="H161" s="19" t="e">
        <f>VLOOKUP(G161,'R7日程'!$A$3:$C$35,3,0)</f>
        <v>#N/A</v>
      </c>
      <c r="I161" s="51"/>
      <c r="J161" s="19" t="e">
        <f t="shared" si="12"/>
        <v>#VALUE!</v>
      </c>
      <c r="K161" s="170"/>
      <c r="L161" s="171"/>
      <c r="M161" s="172"/>
      <c r="N161" s="171"/>
      <c r="O161" s="170"/>
      <c r="P161" s="171"/>
      <c r="Q161" s="172"/>
      <c r="R161" s="171"/>
      <c r="S161" s="173"/>
      <c r="T161" s="174"/>
      <c r="U161" s="175"/>
      <c r="V161" s="176"/>
      <c r="W161" s="163" t="str">
        <f t="shared" si="13"/>
        <v>0年0ヶ月</v>
      </c>
      <c r="X161" s="163" t="str">
        <f t="shared" si="14"/>
        <v/>
      </c>
      <c r="Y161" s="164"/>
      <c r="Z161" s="51"/>
      <c r="AA161" s="177" t="e">
        <f>VLOOKUP(Z161,申込機器!$A$1:$B$9,2,0)</f>
        <v>#N/A</v>
      </c>
    </row>
    <row r="162" spans="1:27" ht="14.25">
      <c r="A162" s="35">
        <v>157</v>
      </c>
      <c r="B162" s="166"/>
      <c r="C162" s="167" t="str">
        <f t="shared" si="10"/>
        <v/>
      </c>
      <c r="D162" s="168"/>
      <c r="E162" s="51"/>
      <c r="F162" s="36" t="e">
        <f t="shared" si="11"/>
        <v>#VALUE!</v>
      </c>
      <c r="G162" s="51"/>
      <c r="H162" s="19" t="e">
        <f>VLOOKUP(G162,'R7日程'!$A$3:$C$35,3,0)</f>
        <v>#N/A</v>
      </c>
      <c r="I162" s="51"/>
      <c r="J162" s="19" t="e">
        <f t="shared" si="12"/>
        <v>#VALUE!</v>
      </c>
      <c r="K162" s="170"/>
      <c r="L162" s="171"/>
      <c r="M162" s="172"/>
      <c r="N162" s="171"/>
      <c r="O162" s="170"/>
      <c r="P162" s="171"/>
      <c r="Q162" s="172"/>
      <c r="R162" s="171"/>
      <c r="S162" s="173"/>
      <c r="T162" s="174"/>
      <c r="U162" s="175"/>
      <c r="V162" s="176"/>
      <c r="W162" s="163" t="str">
        <f t="shared" si="13"/>
        <v>0年0ヶ月</v>
      </c>
      <c r="X162" s="163" t="str">
        <f t="shared" si="14"/>
        <v/>
      </c>
      <c r="Y162" s="164"/>
      <c r="Z162" s="51"/>
      <c r="AA162" s="177" t="e">
        <f>VLOOKUP(Z162,申込機器!$A$1:$B$9,2,0)</f>
        <v>#N/A</v>
      </c>
    </row>
    <row r="163" spans="1:27" ht="14.25">
      <c r="A163" s="35">
        <v>158</v>
      </c>
      <c r="B163" s="166"/>
      <c r="C163" s="167" t="str">
        <f t="shared" si="10"/>
        <v/>
      </c>
      <c r="D163" s="168"/>
      <c r="E163" s="51"/>
      <c r="F163" s="36" t="e">
        <f t="shared" si="11"/>
        <v>#VALUE!</v>
      </c>
      <c r="G163" s="51"/>
      <c r="H163" s="19" t="e">
        <f>VLOOKUP(G163,'R7日程'!$A$3:$C$35,3,0)</f>
        <v>#N/A</v>
      </c>
      <c r="I163" s="51"/>
      <c r="J163" s="19" t="e">
        <f t="shared" si="12"/>
        <v>#VALUE!</v>
      </c>
      <c r="K163" s="170"/>
      <c r="L163" s="171"/>
      <c r="M163" s="172"/>
      <c r="N163" s="171"/>
      <c r="O163" s="170"/>
      <c r="P163" s="171"/>
      <c r="Q163" s="172"/>
      <c r="R163" s="171"/>
      <c r="S163" s="173"/>
      <c r="T163" s="174"/>
      <c r="U163" s="175"/>
      <c r="V163" s="176"/>
      <c r="W163" s="163" t="str">
        <f t="shared" si="13"/>
        <v>0年0ヶ月</v>
      </c>
      <c r="X163" s="163" t="str">
        <f t="shared" si="14"/>
        <v/>
      </c>
      <c r="Y163" s="164"/>
      <c r="Z163" s="51"/>
      <c r="AA163" s="177" t="e">
        <f>VLOOKUP(Z163,申込機器!$A$1:$B$9,2,0)</f>
        <v>#N/A</v>
      </c>
    </row>
    <row r="164" spans="1:27" ht="14.25">
      <c r="A164" s="35">
        <v>159</v>
      </c>
      <c r="B164" s="166"/>
      <c r="C164" s="167" t="str">
        <f t="shared" si="10"/>
        <v/>
      </c>
      <c r="D164" s="168"/>
      <c r="E164" s="51"/>
      <c r="F164" s="36" t="e">
        <f t="shared" si="11"/>
        <v>#VALUE!</v>
      </c>
      <c r="G164" s="51"/>
      <c r="H164" s="19" t="e">
        <f>VLOOKUP(G164,'R7日程'!$A$3:$C$35,3,0)</f>
        <v>#N/A</v>
      </c>
      <c r="I164" s="51"/>
      <c r="J164" s="19" t="e">
        <f t="shared" si="12"/>
        <v>#VALUE!</v>
      </c>
      <c r="K164" s="170"/>
      <c r="L164" s="171"/>
      <c r="M164" s="172"/>
      <c r="N164" s="171"/>
      <c r="O164" s="170"/>
      <c r="P164" s="171"/>
      <c r="Q164" s="172"/>
      <c r="R164" s="171"/>
      <c r="S164" s="173"/>
      <c r="T164" s="174"/>
      <c r="U164" s="175"/>
      <c r="V164" s="176"/>
      <c r="W164" s="163" t="str">
        <f t="shared" si="13"/>
        <v>0年0ヶ月</v>
      </c>
      <c r="X164" s="163" t="str">
        <f t="shared" si="14"/>
        <v/>
      </c>
      <c r="Y164" s="164"/>
      <c r="Z164" s="51"/>
      <c r="AA164" s="177" t="e">
        <f>VLOOKUP(Z164,申込機器!$A$1:$B$9,2,0)</f>
        <v>#N/A</v>
      </c>
    </row>
    <row r="165" spans="1:27" ht="14.25">
      <c r="A165" s="35">
        <v>160</v>
      </c>
      <c r="B165" s="166"/>
      <c r="C165" s="167" t="str">
        <f t="shared" si="10"/>
        <v/>
      </c>
      <c r="D165" s="168"/>
      <c r="E165" s="51"/>
      <c r="F165" s="36" t="e">
        <f t="shared" si="11"/>
        <v>#VALUE!</v>
      </c>
      <c r="G165" s="51"/>
      <c r="H165" s="19" t="e">
        <f>VLOOKUP(G165,'R7日程'!$A$3:$C$35,3,0)</f>
        <v>#N/A</v>
      </c>
      <c r="I165" s="51"/>
      <c r="J165" s="19" t="e">
        <f t="shared" si="12"/>
        <v>#VALUE!</v>
      </c>
      <c r="K165" s="170"/>
      <c r="L165" s="171"/>
      <c r="M165" s="172"/>
      <c r="N165" s="171"/>
      <c r="O165" s="170"/>
      <c r="P165" s="171"/>
      <c r="Q165" s="172"/>
      <c r="R165" s="171"/>
      <c r="S165" s="173"/>
      <c r="T165" s="174"/>
      <c r="U165" s="175"/>
      <c r="V165" s="176"/>
      <c r="W165" s="163" t="str">
        <f t="shared" si="13"/>
        <v>0年0ヶ月</v>
      </c>
      <c r="X165" s="163" t="str">
        <f t="shared" si="14"/>
        <v/>
      </c>
      <c r="Y165" s="164"/>
      <c r="Z165" s="51"/>
      <c r="AA165" s="177" t="e">
        <f>VLOOKUP(Z165,申込機器!$A$1:$B$9,2,0)</f>
        <v>#N/A</v>
      </c>
    </row>
    <row r="166" spans="1:27" ht="14.25">
      <c r="A166" s="35">
        <v>161</v>
      </c>
      <c r="B166" s="166"/>
      <c r="C166" s="167" t="str">
        <f t="shared" si="10"/>
        <v/>
      </c>
      <c r="D166" s="168"/>
      <c r="E166" s="51"/>
      <c r="F166" s="36" t="e">
        <f t="shared" si="11"/>
        <v>#VALUE!</v>
      </c>
      <c r="G166" s="51"/>
      <c r="H166" s="19" t="e">
        <f>VLOOKUP(G166,'R7日程'!$A$3:$C$35,3,0)</f>
        <v>#N/A</v>
      </c>
      <c r="I166" s="51"/>
      <c r="J166" s="19" t="e">
        <f t="shared" si="12"/>
        <v>#VALUE!</v>
      </c>
      <c r="K166" s="170"/>
      <c r="L166" s="171"/>
      <c r="M166" s="172"/>
      <c r="N166" s="171"/>
      <c r="O166" s="170"/>
      <c r="P166" s="171"/>
      <c r="Q166" s="172"/>
      <c r="R166" s="171"/>
      <c r="S166" s="173"/>
      <c r="T166" s="174"/>
      <c r="U166" s="175"/>
      <c r="V166" s="176"/>
      <c r="W166" s="163" t="str">
        <f t="shared" si="13"/>
        <v>0年0ヶ月</v>
      </c>
      <c r="X166" s="163" t="str">
        <f t="shared" si="14"/>
        <v/>
      </c>
      <c r="Y166" s="164"/>
      <c r="Z166" s="51"/>
      <c r="AA166" s="177" t="e">
        <f>VLOOKUP(Z166,申込機器!$A$1:$B$9,2,0)</f>
        <v>#N/A</v>
      </c>
    </row>
    <row r="167" spans="1:27" ht="14.25">
      <c r="A167" s="35">
        <v>162</v>
      </c>
      <c r="B167" s="166"/>
      <c r="C167" s="167" t="str">
        <f t="shared" si="10"/>
        <v/>
      </c>
      <c r="D167" s="168"/>
      <c r="E167" s="51"/>
      <c r="F167" s="36" t="e">
        <f t="shared" si="11"/>
        <v>#VALUE!</v>
      </c>
      <c r="G167" s="51"/>
      <c r="H167" s="19" t="e">
        <f>VLOOKUP(G167,'R7日程'!$A$3:$C$35,3,0)</f>
        <v>#N/A</v>
      </c>
      <c r="I167" s="51"/>
      <c r="J167" s="19" t="e">
        <f t="shared" si="12"/>
        <v>#VALUE!</v>
      </c>
      <c r="K167" s="170"/>
      <c r="L167" s="171"/>
      <c r="M167" s="172"/>
      <c r="N167" s="171"/>
      <c r="O167" s="170"/>
      <c r="P167" s="171"/>
      <c r="Q167" s="172"/>
      <c r="R167" s="171"/>
      <c r="S167" s="173"/>
      <c r="T167" s="174"/>
      <c r="U167" s="175"/>
      <c r="V167" s="176"/>
      <c r="W167" s="163" t="str">
        <f t="shared" si="13"/>
        <v>0年0ヶ月</v>
      </c>
      <c r="X167" s="163" t="str">
        <f t="shared" si="14"/>
        <v/>
      </c>
      <c r="Y167" s="164"/>
      <c r="Z167" s="51"/>
      <c r="AA167" s="177" t="e">
        <f>VLOOKUP(Z167,申込機器!$A$1:$B$9,2,0)</f>
        <v>#N/A</v>
      </c>
    </row>
    <row r="168" spans="1:27" ht="14.25">
      <c r="A168" s="35">
        <v>163</v>
      </c>
      <c r="B168" s="166"/>
      <c r="C168" s="167" t="str">
        <f t="shared" si="10"/>
        <v/>
      </c>
      <c r="D168" s="168"/>
      <c r="E168" s="51"/>
      <c r="F168" s="36" t="e">
        <f t="shared" si="11"/>
        <v>#VALUE!</v>
      </c>
      <c r="G168" s="51"/>
      <c r="H168" s="19" t="e">
        <f>VLOOKUP(G168,'R7日程'!$A$3:$C$35,3,0)</f>
        <v>#N/A</v>
      </c>
      <c r="I168" s="51"/>
      <c r="J168" s="19" t="e">
        <f t="shared" si="12"/>
        <v>#VALUE!</v>
      </c>
      <c r="K168" s="170"/>
      <c r="L168" s="171"/>
      <c r="M168" s="172"/>
      <c r="N168" s="171"/>
      <c r="O168" s="170"/>
      <c r="P168" s="171"/>
      <c r="Q168" s="172"/>
      <c r="R168" s="171"/>
      <c r="S168" s="173"/>
      <c r="T168" s="174"/>
      <c r="U168" s="175"/>
      <c r="V168" s="176"/>
      <c r="W168" s="163" t="str">
        <f t="shared" si="13"/>
        <v>0年0ヶ月</v>
      </c>
      <c r="X168" s="163" t="str">
        <f t="shared" si="14"/>
        <v/>
      </c>
      <c r="Y168" s="164"/>
      <c r="Z168" s="51"/>
      <c r="AA168" s="177" t="e">
        <f>VLOOKUP(Z168,申込機器!$A$1:$B$9,2,0)</f>
        <v>#N/A</v>
      </c>
    </row>
    <row r="169" spans="1:27" ht="14.25">
      <c r="A169" s="35">
        <v>164</v>
      </c>
      <c r="B169" s="166"/>
      <c r="C169" s="167" t="str">
        <f t="shared" si="10"/>
        <v/>
      </c>
      <c r="D169" s="168"/>
      <c r="E169" s="51"/>
      <c r="F169" s="36" t="e">
        <f t="shared" si="11"/>
        <v>#VALUE!</v>
      </c>
      <c r="G169" s="51"/>
      <c r="H169" s="19" t="e">
        <f>VLOOKUP(G169,'R7日程'!$A$3:$C$35,3,0)</f>
        <v>#N/A</v>
      </c>
      <c r="I169" s="51"/>
      <c r="J169" s="19" t="e">
        <f t="shared" si="12"/>
        <v>#VALUE!</v>
      </c>
      <c r="K169" s="170"/>
      <c r="L169" s="171"/>
      <c r="M169" s="172"/>
      <c r="N169" s="171"/>
      <c r="O169" s="170"/>
      <c r="P169" s="171"/>
      <c r="Q169" s="172"/>
      <c r="R169" s="171"/>
      <c r="S169" s="173"/>
      <c r="T169" s="174"/>
      <c r="U169" s="175"/>
      <c r="V169" s="176"/>
      <c r="W169" s="163" t="str">
        <f t="shared" si="13"/>
        <v>0年0ヶ月</v>
      </c>
      <c r="X169" s="163" t="str">
        <f t="shared" si="14"/>
        <v/>
      </c>
      <c r="Y169" s="164"/>
      <c r="Z169" s="51"/>
      <c r="AA169" s="177" t="e">
        <f>VLOOKUP(Z169,申込機器!$A$1:$B$9,2,0)</f>
        <v>#N/A</v>
      </c>
    </row>
    <row r="170" spans="1:27" ht="14.25">
      <c r="A170" s="35">
        <v>165</v>
      </c>
      <c r="B170" s="166"/>
      <c r="C170" s="167" t="str">
        <f t="shared" si="10"/>
        <v/>
      </c>
      <c r="D170" s="168"/>
      <c r="E170" s="51"/>
      <c r="F170" s="36" t="e">
        <f t="shared" si="11"/>
        <v>#VALUE!</v>
      </c>
      <c r="G170" s="51"/>
      <c r="H170" s="19" t="e">
        <f>VLOOKUP(G170,'R7日程'!$A$3:$C$35,3,0)</f>
        <v>#N/A</v>
      </c>
      <c r="I170" s="51"/>
      <c r="J170" s="19" t="e">
        <f t="shared" si="12"/>
        <v>#VALUE!</v>
      </c>
      <c r="K170" s="170"/>
      <c r="L170" s="171"/>
      <c r="M170" s="172"/>
      <c r="N170" s="171"/>
      <c r="O170" s="170"/>
      <c r="P170" s="171"/>
      <c r="Q170" s="172"/>
      <c r="R170" s="171"/>
      <c r="S170" s="173"/>
      <c r="T170" s="174"/>
      <c r="U170" s="175"/>
      <c r="V170" s="176"/>
      <c r="W170" s="163" t="str">
        <f t="shared" si="13"/>
        <v>0年0ヶ月</v>
      </c>
      <c r="X170" s="163" t="str">
        <f t="shared" si="14"/>
        <v/>
      </c>
      <c r="Y170" s="164"/>
      <c r="Z170" s="51"/>
      <c r="AA170" s="177" t="e">
        <f>VLOOKUP(Z170,申込機器!$A$1:$B$9,2,0)</f>
        <v>#N/A</v>
      </c>
    </row>
    <row r="171" spans="1:27" ht="14.25">
      <c r="A171" s="35">
        <v>166</v>
      </c>
      <c r="B171" s="166"/>
      <c r="C171" s="167" t="str">
        <f t="shared" si="10"/>
        <v/>
      </c>
      <c r="D171" s="168"/>
      <c r="E171" s="51"/>
      <c r="F171" s="36" t="e">
        <f t="shared" si="11"/>
        <v>#VALUE!</v>
      </c>
      <c r="G171" s="51"/>
      <c r="H171" s="19" t="e">
        <f>VLOOKUP(G171,'R7日程'!$A$3:$C$35,3,0)</f>
        <v>#N/A</v>
      </c>
      <c r="I171" s="51"/>
      <c r="J171" s="19" t="e">
        <f t="shared" si="12"/>
        <v>#VALUE!</v>
      </c>
      <c r="K171" s="170"/>
      <c r="L171" s="171"/>
      <c r="M171" s="172"/>
      <c r="N171" s="171"/>
      <c r="O171" s="170"/>
      <c r="P171" s="171"/>
      <c r="Q171" s="172"/>
      <c r="R171" s="171"/>
      <c r="S171" s="173"/>
      <c r="T171" s="174"/>
      <c r="U171" s="175"/>
      <c r="V171" s="176"/>
      <c r="W171" s="163" t="str">
        <f t="shared" si="13"/>
        <v>0年0ヶ月</v>
      </c>
      <c r="X171" s="163" t="str">
        <f t="shared" si="14"/>
        <v/>
      </c>
      <c r="Y171" s="164"/>
      <c r="Z171" s="51"/>
      <c r="AA171" s="177" t="e">
        <f>VLOOKUP(Z171,申込機器!$A$1:$B$9,2,0)</f>
        <v>#N/A</v>
      </c>
    </row>
    <row r="172" spans="1:27" ht="14.25">
      <c r="A172" s="35">
        <v>167</v>
      </c>
      <c r="B172" s="166"/>
      <c r="C172" s="167" t="str">
        <f t="shared" si="10"/>
        <v/>
      </c>
      <c r="D172" s="168"/>
      <c r="E172" s="51"/>
      <c r="F172" s="36" t="e">
        <f t="shared" si="11"/>
        <v>#VALUE!</v>
      </c>
      <c r="G172" s="51"/>
      <c r="H172" s="19" t="e">
        <f>VLOOKUP(G172,'R7日程'!$A$3:$C$35,3,0)</f>
        <v>#N/A</v>
      </c>
      <c r="I172" s="51"/>
      <c r="J172" s="19" t="e">
        <f t="shared" si="12"/>
        <v>#VALUE!</v>
      </c>
      <c r="K172" s="170"/>
      <c r="L172" s="171"/>
      <c r="M172" s="172"/>
      <c r="N172" s="171"/>
      <c r="O172" s="170"/>
      <c r="P172" s="171"/>
      <c r="Q172" s="172"/>
      <c r="R172" s="171"/>
      <c r="S172" s="173"/>
      <c r="T172" s="174"/>
      <c r="U172" s="175"/>
      <c r="V172" s="176"/>
      <c r="W172" s="163" t="str">
        <f t="shared" si="13"/>
        <v>0年0ヶ月</v>
      </c>
      <c r="X172" s="163" t="str">
        <f t="shared" si="14"/>
        <v/>
      </c>
      <c r="Y172" s="164"/>
      <c r="Z172" s="51"/>
      <c r="AA172" s="177" t="e">
        <f>VLOOKUP(Z172,申込機器!$A$1:$B$9,2,0)</f>
        <v>#N/A</v>
      </c>
    </row>
    <row r="173" spans="1:27" ht="14.25">
      <c r="A173" s="35">
        <v>168</v>
      </c>
      <c r="B173" s="166"/>
      <c r="C173" s="167" t="str">
        <f t="shared" si="10"/>
        <v/>
      </c>
      <c r="D173" s="168"/>
      <c r="E173" s="51"/>
      <c r="F173" s="36" t="e">
        <f t="shared" si="11"/>
        <v>#VALUE!</v>
      </c>
      <c r="G173" s="51"/>
      <c r="H173" s="19" t="e">
        <f>VLOOKUP(G173,'R7日程'!$A$3:$C$35,3,0)</f>
        <v>#N/A</v>
      </c>
      <c r="I173" s="51"/>
      <c r="J173" s="19" t="e">
        <f t="shared" si="12"/>
        <v>#VALUE!</v>
      </c>
      <c r="K173" s="170"/>
      <c r="L173" s="171"/>
      <c r="M173" s="172"/>
      <c r="N173" s="171"/>
      <c r="O173" s="170"/>
      <c r="P173" s="171"/>
      <c r="Q173" s="172"/>
      <c r="R173" s="171"/>
      <c r="S173" s="173"/>
      <c r="T173" s="174"/>
      <c r="U173" s="175"/>
      <c r="V173" s="176"/>
      <c r="W173" s="163" t="str">
        <f t="shared" si="13"/>
        <v>0年0ヶ月</v>
      </c>
      <c r="X173" s="163" t="str">
        <f t="shared" si="14"/>
        <v/>
      </c>
      <c r="Y173" s="164"/>
      <c r="Z173" s="51"/>
      <c r="AA173" s="177" t="e">
        <f>VLOOKUP(Z173,申込機器!$A$1:$B$9,2,0)</f>
        <v>#N/A</v>
      </c>
    </row>
    <row r="174" spans="1:27" ht="14.25">
      <c r="A174" s="35">
        <v>169</v>
      </c>
      <c r="B174" s="166"/>
      <c r="C174" s="167" t="str">
        <f t="shared" si="10"/>
        <v/>
      </c>
      <c r="D174" s="168"/>
      <c r="E174" s="51"/>
      <c r="F174" s="36" t="e">
        <f t="shared" si="11"/>
        <v>#VALUE!</v>
      </c>
      <c r="G174" s="51"/>
      <c r="H174" s="19" t="e">
        <f>VLOOKUP(G174,'R7日程'!$A$3:$C$35,3,0)</f>
        <v>#N/A</v>
      </c>
      <c r="I174" s="51"/>
      <c r="J174" s="19" t="e">
        <f t="shared" si="12"/>
        <v>#VALUE!</v>
      </c>
      <c r="K174" s="170"/>
      <c r="L174" s="171"/>
      <c r="M174" s="172"/>
      <c r="N174" s="171"/>
      <c r="O174" s="170"/>
      <c r="P174" s="171"/>
      <c r="Q174" s="172"/>
      <c r="R174" s="171"/>
      <c r="S174" s="173"/>
      <c r="T174" s="174"/>
      <c r="U174" s="175"/>
      <c r="V174" s="176"/>
      <c r="W174" s="163" t="str">
        <f t="shared" si="13"/>
        <v>0年0ヶ月</v>
      </c>
      <c r="X174" s="163" t="str">
        <f t="shared" si="14"/>
        <v/>
      </c>
      <c r="Y174" s="164"/>
      <c r="Z174" s="51"/>
      <c r="AA174" s="177" t="e">
        <f>VLOOKUP(Z174,申込機器!$A$1:$B$9,2,0)</f>
        <v>#N/A</v>
      </c>
    </row>
    <row r="175" spans="1:27" ht="14.25">
      <c r="A175" s="35">
        <v>170</v>
      </c>
      <c r="B175" s="166"/>
      <c r="C175" s="167" t="str">
        <f t="shared" si="10"/>
        <v/>
      </c>
      <c r="D175" s="168"/>
      <c r="E175" s="51"/>
      <c r="F175" s="36" t="e">
        <f t="shared" si="11"/>
        <v>#VALUE!</v>
      </c>
      <c r="G175" s="51"/>
      <c r="H175" s="19" t="e">
        <f>VLOOKUP(G175,'R7日程'!$A$3:$C$35,3,0)</f>
        <v>#N/A</v>
      </c>
      <c r="I175" s="51"/>
      <c r="J175" s="19" t="e">
        <f t="shared" si="12"/>
        <v>#VALUE!</v>
      </c>
      <c r="K175" s="170"/>
      <c r="L175" s="171"/>
      <c r="M175" s="172"/>
      <c r="N175" s="171"/>
      <c r="O175" s="170"/>
      <c r="P175" s="171"/>
      <c r="Q175" s="172"/>
      <c r="R175" s="171"/>
      <c r="S175" s="173"/>
      <c r="T175" s="174"/>
      <c r="U175" s="175"/>
      <c r="V175" s="176"/>
      <c r="W175" s="163" t="str">
        <f t="shared" si="13"/>
        <v>0年0ヶ月</v>
      </c>
      <c r="X175" s="163" t="str">
        <f t="shared" si="14"/>
        <v/>
      </c>
      <c r="Y175" s="164"/>
      <c r="Z175" s="51"/>
      <c r="AA175" s="177" t="e">
        <f>VLOOKUP(Z175,申込機器!$A$1:$B$9,2,0)</f>
        <v>#N/A</v>
      </c>
    </row>
    <row r="176" spans="1:27" ht="14.25">
      <c r="A176" s="35">
        <v>171</v>
      </c>
      <c r="B176" s="166"/>
      <c r="C176" s="167" t="str">
        <f t="shared" si="10"/>
        <v/>
      </c>
      <c r="D176" s="168"/>
      <c r="E176" s="51"/>
      <c r="F176" s="36" t="e">
        <f t="shared" si="11"/>
        <v>#VALUE!</v>
      </c>
      <c r="G176" s="51"/>
      <c r="H176" s="19" t="e">
        <f>VLOOKUP(G176,'R7日程'!$A$3:$C$35,3,0)</f>
        <v>#N/A</v>
      </c>
      <c r="I176" s="51"/>
      <c r="J176" s="19" t="e">
        <f t="shared" si="12"/>
        <v>#VALUE!</v>
      </c>
      <c r="K176" s="170"/>
      <c r="L176" s="171"/>
      <c r="M176" s="172"/>
      <c r="N176" s="171"/>
      <c r="O176" s="170"/>
      <c r="P176" s="171"/>
      <c r="Q176" s="172"/>
      <c r="R176" s="171"/>
      <c r="S176" s="173"/>
      <c r="T176" s="174"/>
      <c r="U176" s="175"/>
      <c r="V176" s="176"/>
      <c r="W176" s="163" t="str">
        <f t="shared" si="13"/>
        <v>0年0ヶ月</v>
      </c>
      <c r="X176" s="163" t="str">
        <f t="shared" si="14"/>
        <v/>
      </c>
      <c r="Y176" s="164"/>
      <c r="Z176" s="51"/>
      <c r="AA176" s="177" t="e">
        <f>VLOOKUP(Z176,申込機器!$A$1:$B$9,2,0)</f>
        <v>#N/A</v>
      </c>
    </row>
    <row r="177" spans="1:27" ht="14.25">
      <c r="A177" s="35">
        <v>172</v>
      </c>
      <c r="B177" s="166"/>
      <c r="C177" s="167" t="str">
        <f t="shared" si="10"/>
        <v/>
      </c>
      <c r="D177" s="168"/>
      <c r="E177" s="51"/>
      <c r="F177" s="36" t="e">
        <f t="shared" si="11"/>
        <v>#VALUE!</v>
      </c>
      <c r="G177" s="51"/>
      <c r="H177" s="19" t="e">
        <f>VLOOKUP(G177,'R7日程'!$A$3:$C$35,3,0)</f>
        <v>#N/A</v>
      </c>
      <c r="I177" s="51"/>
      <c r="J177" s="19" t="e">
        <f t="shared" si="12"/>
        <v>#VALUE!</v>
      </c>
      <c r="K177" s="170"/>
      <c r="L177" s="171"/>
      <c r="M177" s="172"/>
      <c r="N177" s="171"/>
      <c r="O177" s="170"/>
      <c r="P177" s="171"/>
      <c r="Q177" s="172"/>
      <c r="R177" s="171"/>
      <c r="S177" s="173"/>
      <c r="T177" s="174"/>
      <c r="U177" s="175"/>
      <c r="V177" s="176"/>
      <c r="W177" s="163" t="str">
        <f t="shared" si="13"/>
        <v>0年0ヶ月</v>
      </c>
      <c r="X177" s="163" t="str">
        <f t="shared" si="14"/>
        <v/>
      </c>
      <c r="Y177" s="164"/>
      <c r="Z177" s="51"/>
      <c r="AA177" s="177" t="e">
        <f>VLOOKUP(Z177,申込機器!$A$1:$B$9,2,0)</f>
        <v>#N/A</v>
      </c>
    </row>
    <row r="178" spans="1:27" ht="14.25">
      <c r="A178" s="35">
        <v>173</v>
      </c>
      <c r="B178" s="166"/>
      <c r="C178" s="167" t="str">
        <f t="shared" si="10"/>
        <v/>
      </c>
      <c r="D178" s="168"/>
      <c r="E178" s="51"/>
      <c r="F178" s="36" t="e">
        <f t="shared" si="11"/>
        <v>#VALUE!</v>
      </c>
      <c r="G178" s="51"/>
      <c r="H178" s="19" t="e">
        <f>VLOOKUP(G178,'R7日程'!$A$3:$C$35,3,0)</f>
        <v>#N/A</v>
      </c>
      <c r="I178" s="51"/>
      <c r="J178" s="19" t="e">
        <f t="shared" si="12"/>
        <v>#VALUE!</v>
      </c>
      <c r="K178" s="170"/>
      <c r="L178" s="171"/>
      <c r="M178" s="172"/>
      <c r="N178" s="171"/>
      <c r="O178" s="170"/>
      <c r="P178" s="171"/>
      <c r="Q178" s="172"/>
      <c r="R178" s="171"/>
      <c r="S178" s="173"/>
      <c r="T178" s="174"/>
      <c r="U178" s="175"/>
      <c r="V178" s="176"/>
      <c r="W178" s="163" t="str">
        <f t="shared" si="13"/>
        <v>0年0ヶ月</v>
      </c>
      <c r="X178" s="163" t="str">
        <f t="shared" si="14"/>
        <v/>
      </c>
      <c r="Y178" s="164"/>
      <c r="Z178" s="51"/>
      <c r="AA178" s="177" t="e">
        <f>VLOOKUP(Z178,申込機器!$A$1:$B$9,2,0)</f>
        <v>#N/A</v>
      </c>
    </row>
    <row r="179" spans="1:27" ht="14.25">
      <c r="A179" s="35">
        <v>174</v>
      </c>
      <c r="B179" s="166"/>
      <c r="C179" s="167" t="str">
        <f t="shared" si="10"/>
        <v/>
      </c>
      <c r="D179" s="168"/>
      <c r="E179" s="51"/>
      <c r="F179" s="36" t="e">
        <f t="shared" si="11"/>
        <v>#VALUE!</v>
      </c>
      <c r="G179" s="51"/>
      <c r="H179" s="19" t="e">
        <f>VLOOKUP(G179,'R7日程'!$A$3:$C$35,3,0)</f>
        <v>#N/A</v>
      </c>
      <c r="I179" s="51"/>
      <c r="J179" s="19" t="e">
        <f t="shared" si="12"/>
        <v>#VALUE!</v>
      </c>
      <c r="K179" s="170"/>
      <c r="L179" s="171"/>
      <c r="M179" s="172"/>
      <c r="N179" s="171"/>
      <c r="O179" s="170"/>
      <c r="P179" s="171"/>
      <c r="Q179" s="172"/>
      <c r="R179" s="171"/>
      <c r="S179" s="173"/>
      <c r="T179" s="174"/>
      <c r="U179" s="175"/>
      <c r="V179" s="176"/>
      <c r="W179" s="163" t="str">
        <f t="shared" si="13"/>
        <v>0年0ヶ月</v>
      </c>
      <c r="X179" s="163" t="str">
        <f t="shared" si="14"/>
        <v/>
      </c>
      <c r="Y179" s="164"/>
      <c r="Z179" s="51"/>
      <c r="AA179" s="177" t="e">
        <f>VLOOKUP(Z179,申込機器!$A$1:$B$9,2,0)</f>
        <v>#N/A</v>
      </c>
    </row>
    <row r="180" spans="1:27" ht="14.25">
      <c r="A180" s="35">
        <v>175</v>
      </c>
      <c r="B180" s="166"/>
      <c r="C180" s="167" t="str">
        <f t="shared" si="10"/>
        <v/>
      </c>
      <c r="D180" s="168"/>
      <c r="E180" s="51"/>
      <c r="F180" s="36" t="e">
        <f t="shared" si="11"/>
        <v>#VALUE!</v>
      </c>
      <c r="G180" s="51"/>
      <c r="H180" s="19" t="e">
        <f>VLOOKUP(G180,'R7日程'!$A$3:$C$35,3,0)</f>
        <v>#N/A</v>
      </c>
      <c r="I180" s="51"/>
      <c r="J180" s="19" t="e">
        <f t="shared" si="12"/>
        <v>#VALUE!</v>
      </c>
      <c r="K180" s="170"/>
      <c r="L180" s="171"/>
      <c r="M180" s="172"/>
      <c r="N180" s="171"/>
      <c r="O180" s="170"/>
      <c r="P180" s="171"/>
      <c r="Q180" s="172"/>
      <c r="R180" s="171"/>
      <c r="S180" s="173"/>
      <c r="T180" s="174"/>
      <c r="U180" s="175"/>
      <c r="V180" s="176"/>
      <c r="W180" s="163" t="str">
        <f t="shared" si="13"/>
        <v>0年0ヶ月</v>
      </c>
      <c r="X180" s="163" t="str">
        <f t="shared" si="14"/>
        <v/>
      </c>
      <c r="Y180" s="164"/>
      <c r="Z180" s="51"/>
      <c r="AA180" s="177" t="e">
        <f>VLOOKUP(Z180,申込機器!$A$1:$B$9,2,0)</f>
        <v>#N/A</v>
      </c>
    </row>
    <row r="181" spans="1:27" ht="14.25">
      <c r="A181" s="35">
        <v>176</v>
      </c>
      <c r="B181" s="166"/>
      <c r="C181" s="167" t="str">
        <f t="shared" si="10"/>
        <v/>
      </c>
      <c r="D181" s="168"/>
      <c r="E181" s="51"/>
      <c r="F181" s="36" t="e">
        <f t="shared" si="11"/>
        <v>#VALUE!</v>
      </c>
      <c r="G181" s="51"/>
      <c r="H181" s="19" t="e">
        <f>VLOOKUP(G181,'R7日程'!$A$3:$C$35,3,0)</f>
        <v>#N/A</v>
      </c>
      <c r="I181" s="51"/>
      <c r="J181" s="19" t="e">
        <f t="shared" si="12"/>
        <v>#VALUE!</v>
      </c>
      <c r="K181" s="170"/>
      <c r="L181" s="171"/>
      <c r="M181" s="172"/>
      <c r="N181" s="171"/>
      <c r="O181" s="170"/>
      <c r="P181" s="171"/>
      <c r="Q181" s="172"/>
      <c r="R181" s="171"/>
      <c r="S181" s="173"/>
      <c r="T181" s="174"/>
      <c r="U181" s="175"/>
      <c r="V181" s="176"/>
      <c r="W181" s="163" t="str">
        <f t="shared" si="13"/>
        <v>0年0ヶ月</v>
      </c>
      <c r="X181" s="163" t="str">
        <f t="shared" si="14"/>
        <v/>
      </c>
      <c r="Y181" s="164"/>
      <c r="Z181" s="51"/>
      <c r="AA181" s="177" t="e">
        <f>VLOOKUP(Z181,申込機器!$A$1:$B$9,2,0)</f>
        <v>#N/A</v>
      </c>
    </row>
    <row r="182" spans="1:27" ht="14.25">
      <c r="A182" s="35">
        <v>177</v>
      </c>
      <c r="B182" s="166"/>
      <c r="C182" s="167" t="str">
        <f t="shared" si="10"/>
        <v/>
      </c>
      <c r="D182" s="168"/>
      <c r="E182" s="51"/>
      <c r="F182" s="36" t="e">
        <f t="shared" si="11"/>
        <v>#VALUE!</v>
      </c>
      <c r="G182" s="51"/>
      <c r="H182" s="19" t="e">
        <f>VLOOKUP(G182,'R7日程'!$A$3:$C$35,3,0)</f>
        <v>#N/A</v>
      </c>
      <c r="I182" s="51"/>
      <c r="J182" s="19" t="e">
        <f t="shared" si="12"/>
        <v>#VALUE!</v>
      </c>
      <c r="K182" s="170"/>
      <c r="L182" s="171"/>
      <c r="M182" s="172"/>
      <c r="N182" s="171"/>
      <c r="O182" s="170"/>
      <c r="P182" s="171"/>
      <c r="Q182" s="172"/>
      <c r="R182" s="171"/>
      <c r="S182" s="173"/>
      <c r="T182" s="174"/>
      <c r="U182" s="175"/>
      <c r="V182" s="176"/>
      <c r="W182" s="163" t="str">
        <f t="shared" si="13"/>
        <v>0年0ヶ月</v>
      </c>
      <c r="X182" s="163" t="str">
        <f t="shared" si="14"/>
        <v/>
      </c>
      <c r="Y182" s="164"/>
      <c r="Z182" s="51"/>
      <c r="AA182" s="177" t="e">
        <f>VLOOKUP(Z182,申込機器!$A$1:$B$9,2,0)</f>
        <v>#N/A</v>
      </c>
    </row>
    <row r="183" spans="1:27" ht="14.25">
      <c r="A183" s="35">
        <v>178</v>
      </c>
      <c r="B183" s="166"/>
      <c r="C183" s="167" t="str">
        <f t="shared" si="10"/>
        <v/>
      </c>
      <c r="D183" s="168"/>
      <c r="E183" s="51"/>
      <c r="F183" s="36" t="e">
        <f t="shared" si="11"/>
        <v>#VALUE!</v>
      </c>
      <c r="G183" s="51"/>
      <c r="H183" s="19" t="e">
        <f>VLOOKUP(G183,'R7日程'!$A$3:$C$35,3,0)</f>
        <v>#N/A</v>
      </c>
      <c r="I183" s="51"/>
      <c r="J183" s="19" t="e">
        <f t="shared" si="12"/>
        <v>#VALUE!</v>
      </c>
      <c r="K183" s="170"/>
      <c r="L183" s="171"/>
      <c r="M183" s="172"/>
      <c r="N183" s="171"/>
      <c r="O183" s="170"/>
      <c r="P183" s="171"/>
      <c r="Q183" s="172"/>
      <c r="R183" s="171"/>
      <c r="S183" s="173"/>
      <c r="T183" s="174"/>
      <c r="U183" s="175"/>
      <c r="V183" s="176"/>
      <c r="W183" s="163" t="str">
        <f t="shared" si="13"/>
        <v>0年0ヶ月</v>
      </c>
      <c r="X183" s="163" t="str">
        <f t="shared" si="14"/>
        <v/>
      </c>
      <c r="Y183" s="164"/>
      <c r="Z183" s="51"/>
      <c r="AA183" s="177" t="e">
        <f>VLOOKUP(Z183,申込機器!$A$1:$B$9,2,0)</f>
        <v>#N/A</v>
      </c>
    </row>
    <row r="184" spans="1:27" ht="14.25">
      <c r="A184" s="35">
        <v>179</v>
      </c>
      <c r="B184" s="166"/>
      <c r="C184" s="167" t="str">
        <f t="shared" ref="C184:C200" si="15">PHONETIC(B184)</f>
        <v/>
      </c>
      <c r="D184" s="168"/>
      <c r="E184" s="51"/>
      <c r="F184" s="36" t="e">
        <f t="shared" ref="F184:F200" si="16">CHOOSE(E184,"勤務先","自宅")</f>
        <v>#VALUE!</v>
      </c>
      <c r="G184" s="51"/>
      <c r="H184" s="19" t="e">
        <f>VLOOKUP(G184,'R7日程'!$A$3:$C$35,3,0)</f>
        <v>#N/A</v>
      </c>
      <c r="I184" s="51"/>
      <c r="J184" s="19" t="e">
        <f t="shared" ref="J184:J200" si="17">CHOOSE(I184,"メール","郵送")</f>
        <v>#VALUE!</v>
      </c>
      <c r="K184" s="170"/>
      <c r="L184" s="171"/>
      <c r="M184" s="172"/>
      <c r="N184" s="171"/>
      <c r="O184" s="170"/>
      <c r="P184" s="171"/>
      <c r="Q184" s="172"/>
      <c r="R184" s="171"/>
      <c r="S184" s="173"/>
      <c r="T184" s="174"/>
      <c r="U184" s="175"/>
      <c r="V184" s="176"/>
      <c r="W184" s="163" t="str">
        <f t="shared" ref="W184:W200" si="18">DATEDIF(U184,V184,"Y")&amp;"年"&amp;DATEDIF(U184,V184,"YM")&amp;"ヶ月"</f>
        <v>0年0ヶ月</v>
      </c>
      <c r="X184" s="163" t="str">
        <f t="shared" ref="X184:X200" si="19">LEFT(Y184,1)</f>
        <v/>
      </c>
      <c r="Y184" s="164"/>
      <c r="Z184" s="51"/>
      <c r="AA184" s="177" t="e">
        <f>VLOOKUP(Z184,申込機器!$A$1:$B$9,2,0)</f>
        <v>#N/A</v>
      </c>
    </row>
    <row r="185" spans="1:27" ht="14.25">
      <c r="A185" s="35">
        <v>180</v>
      </c>
      <c r="B185" s="166"/>
      <c r="C185" s="167" t="str">
        <f t="shared" si="15"/>
        <v/>
      </c>
      <c r="D185" s="168"/>
      <c r="E185" s="51"/>
      <c r="F185" s="36" t="e">
        <f t="shared" si="16"/>
        <v>#VALUE!</v>
      </c>
      <c r="G185" s="51"/>
      <c r="H185" s="19" t="e">
        <f>VLOOKUP(G185,'R7日程'!$A$3:$C$35,3,0)</f>
        <v>#N/A</v>
      </c>
      <c r="I185" s="51"/>
      <c r="J185" s="19" t="e">
        <f t="shared" si="17"/>
        <v>#VALUE!</v>
      </c>
      <c r="K185" s="170"/>
      <c r="L185" s="171"/>
      <c r="M185" s="172"/>
      <c r="N185" s="171"/>
      <c r="O185" s="170"/>
      <c r="P185" s="171"/>
      <c r="Q185" s="172"/>
      <c r="R185" s="171"/>
      <c r="S185" s="173"/>
      <c r="T185" s="174"/>
      <c r="U185" s="175"/>
      <c r="V185" s="176"/>
      <c r="W185" s="163" t="str">
        <f t="shared" si="18"/>
        <v>0年0ヶ月</v>
      </c>
      <c r="X185" s="163" t="str">
        <f t="shared" si="19"/>
        <v/>
      </c>
      <c r="Y185" s="164"/>
      <c r="Z185" s="51"/>
      <c r="AA185" s="177" t="e">
        <f>VLOOKUP(Z185,申込機器!$A$1:$B$9,2,0)</f>
        <v>#N/A</v>
      </c>
    </row>
    <row r="186" spans="1:27" ht="14.25">
      <c r="A186" s="35">
        <v>181</v>
      </c>
      <c r="B186" s="166"/>
      <c r="C186" s="167" t="str">
        <f t="shared" si="15"/>
        <v/>
      </c>
      <c r="D186" s="168"/>
      <c r="E186" s="51"/>
      <c r="F186" s="36" t="e">
        <f t="shared" si="16"/>
        <v>#VALUE!</v>
      </c>
      <c r="G186" s="51"/>
      <c r="H186" s="19" t="e">
        <f>VLOOKUP(G186,'R7日程'!$A$3:$C$35,3,0)</f>
        <v>#N/A</v>
      </c>
      <c r="I186" s="51"/>
      <c r="J186" s="19" t="e">
        <f t="shared" si="17"/>
        <v>#VALUE!</v>
      </c>
      <c r="K186" s="170"/>
      <c r="L186" s="171"/>
      <c r="M186" s="172"/>
      <c r="N186" s="171"/>
      <c r="O186" s="170"/>
      <c r="P186" s="171"/>
      <c r="Q186" s="172"/>
      <c r="R186" s="171"/>
      <c r="S186" s="173"/>
      <c r="T186" s="174"/>
      <c r="U186" s="175"/>
      <c r="V186" s="176"/>
      <c r="W186" s="163" t="str">
        <f t="shared" si="18"/>
        <v>0年0ヶ月</v>
      </c>
      <c r="X186" s="163" t="str">
        <f t="shared" si="19"/>
        <v/>
      </c>
      <c r="Y186" s="164"/>
      <c r="Z186" s="51"/>
      <c r="AA186" s="177" t="e">
        <f>VLOOKUP(Z186,申込機器!$A$1:$B$9,2,0)</f>
        <v>#N/A</v>
      </c>
    </row>
    <row r="187" spans="1:27" ht="14.25">
      <c r="A187" s="35">
        <v>182</v>
      </c>
      <c r="B187" s="166"/>
      <c r="C187" s="167" t="str">
        <f t="shared" si="15"/>
        <v/>
      </c>
      <c r="D187" s="168"/>
      <c r="E187" s="51"/>
      <c r="F187" s="36" t="e">
        <f t="shared" si="16"/>
        <v>#VALUE!</v>
      </c>
      <c r="G187" s="51"/>
      <c r="H187" s="19" t="e">
        <f>VLOOKUP(G187,'R7日程'!$A$3:$C$35,3,0)</f>
        <v>#N/A</v>
      </c>
      <c r="I187" s="51"/>
      <c r="J187" s="19" t="e">
        <f t="shared" si="17"/>
        <v>#VALUE!</v>
      </c>
      <c r="K187" s="170"/>
      <c r="L187" s="171"/>
      <c r="M187" s="172"/>
      <c r="N187" s="171"/>
      <c r="O187" s="170"/>
      <c r="P187" s="171"/>
      <c r="Q187" s="172"/>
      <c r="R187" s="171"/>
      <c r="S187" s="173"/>
      <c r="T187" s="174"/>
      <c r="U187" s="175"/>
      <c r="V187" s="176"/>
      <c r="W187" s="163" t="str">
        <f t="shared" si="18"/>
        <v>0年0ヶ月</v>
      </c>
      <c r="X187" s="163" t="str">
        <f t="shared" si="19"/>
        <v/>
      </c>
      <c r="Y187" s="164"/>
      <c r="Z187" s="51"/>
      <c r="AA187" s="177" t="e">
        <f>VLOOKUP(Z187,申込機器!$A$1:$B$9,2,0)</f>
        <v>#N/A</v>
      </c>
    </row>
    <row r="188" spans="1:27" ht="14.25">
      <c r="A188" s="35">
        <v>183</v>
      </c>
      <c r="B188" s="166"/>
      <c r="C188" s="167" t="str">
        <f t="shared" si="15"/>
        <v/>
      </c>
      <c r="D188" s="168"/>
      <c r="E188" s="51"/>
      <c r="F188" s="36" t="e">
        <f t="shared" si="16"/>
        <v>#VALUE!</v>
      </c>
      <c r="G188" s="51"/>
      <c r="H188" s="19" t="e">
        <f>VLOOKUP(G188,'R7日程'!$A$3:$C$35,3,0)</f>
        <v>#N/A</v>
      </c>
      <c r="I188" s="51"/>
      <c r="J188" s="19" t="e">
        <f t="shared" si="17"/>
        <v>#VALUE!</v>
      </c>
      <c r="K188" s="170"/>
      <c r="L188" s="171"/>
      <c r="M188" s="172"/>
      <c r="N188" s="171"/>
      <c r="O188" s="170"/>
      <c r="P188" s="171"/>
      <c r="Q188" s="172"/>
      <c r="R188" s="171"/>
      <c r="S188" s="173"/>
      <c r="T188" s="174"/>
      <c r="U188" s="175"/>
      <c r="V188" s="176"/>
      <c r="W188" s="163" t="str">
        <f t="shared" si="18"/>
        <v>0年0ヶ月</v>
      </c>
      <c r="X188" s="163" t="str">
        <f t="shared" si="19"/>
        <v/>
      </c>
      <c r="Y188" s="164"/>
      <c r="Z188" s="51"/>
      <c r="AA188" s="177" t="e">
        <f>VLOOKUP(Z188,申込機器!$A$1:$B$9,2,0)</f>
        <v>#N/A</v>
      </c>
    </row>
    <row r="189" spans="1:27" ht="14.25">
      <c r="A189" s="35">
        <v>184</v>
      </c>
      <c r="B189" s="166"/>
      <c r="C189" s="167" t="str">
        <f t="shared" si="15"/>
        <v/>
      </c>
      <c r="D189" s="168"/>
      <c r="E189" s="51"/>
      <c r="F189" s="36" t="e">
        <f t="shared" si="16"/>
        <v>#VALUE!</v>
      </c>
      <c r="G189" s="51"/>
      <c r="H189" s="19" t="e">
        <f>VLOOKUP(G189,'R7日程'!$A$3:$C$35,3,0)</f>
        <v>#N/A</v>
      </c>
      <c r="I189" s="51"/>
      <c r="J189" s="19" t="e">
        <f t="shared" si="17"/>
        <v>#VALUE!</v>
      </c>
      <c r="K189" s="170"/>
      <c r="L189" s="171"/>
      <c r="M189" s="172"/>
      <c r="N189" s="171"/>
      <c r="O189" s="170"/>
      <c r="P189" s="171"/>
      <c r="Q189" s="172"/>
      <c r="R189" s="171"/>
      <c r="S189" s="173"/>
      <c r="T189" s="174"/>
      <c r="U189" s="175"/>
      <c r="V189" s="176"/>
      <c r="W189" s="163" t="str">
        <f t="shared" si="18"/>
        <v>0年0ヶ月</v>
      </c>
      <c r="X189" s="163" t="str">
        <f t="shared" si="19"/>
        <v/>
      </c>
      <c r="Y189" s="164"/>
      <c r="Z189" s="51"/>
      <c r="AA189" s="177" t="e">
        <f>VLOOKUP(Z189,申込機器!$A$1:$B$9,2,0)</f>
        <v>#N/A</v>
      </c>
    </row>
    <row r="190" spans="1:27" ht="14.25">
      <c r="A190" s="35">
        <v>185</v>
      </c>
      <c r="B190" s="166"/>
      <c r="C190" s="167" t="str">
        <f t="shared" si="15"/>
        <v/>
      </c>
      <c r="D190" s="168"/>
      <c r="E190" s="51"/>
      <c r="F190" s="36" t="e">
        <f t="shared" si="16"/>
        <v>#VALUE!</v>
      </c>
      <c r="G190" s="51"/>
      <c r="H190" s="19" t="e">
        <f>VLOOKUP(G190,'R7日程'!$A$3:$C$35,3,0)</f>
        <v>#N/A</v>
      </c>
      <c r="I190" s="51"/>
      <c r="J190" s="19" t="e">
        <f t="shared" si="17"/>
        <v>#VALUE!</v>
      </c>
      <c r="K190" s="170"/>
      <c r="L190" s="171"/>
      <c r="M190" s="172"/>
      <c r="N190" s="171"/>
      <c r="O190" s="170"/>
      <c r="P190" s="171"/>
      <c r="Q190" s="172"/>
      <c r="R190" s="171"/>
      <c r="S190" s="173"/>
      <c r="T190" s="174"/>
      <c r="U190" s="175"/>
      <c r="V190" s="176"/>
      <c r="W190" s="163" t="str">
        <f t="shared" si="18"/>
        <v>0年0ヶ月</v>
      </c>
      <c r="X190" s="163" t="str">
        <f t="shared" si="19"/>
        <v/>
      </c>
      <c r="Y190" s="164"/>
      <c r="Z190" s="51"/>
      <c r="AA190" s="177" t="e">
        <f>VLOOKUP(Z190,申込機器!$A$1:$B$9,2,0)</f>
        <v>#N/A</v>
      </c>
    </row>
    <row r="191" spans="1:27" ht="14.25">
      <c r="A191" s="35">
        <v>186</v>
      </c>
      <c r="B191" s="166"/>
      <c r="C191" s="167" t="str">
        <f t="shared" si="15"/>
        <v/>
      </c>
      <c r="D191" s="168"/>
      <c r="E191" s="51"/>
      <c r="F191" s="36" t="e">
        <f t="shared" si="16"/>
        <v>#VALUE!</v>
      </c>
      <c r="G191" s="51"/>
      <c r="H191" s="19" t="e">
        <f>VLOOKUP(G191,'R7日程'!$A$3:$C$35,3,0)</f>
        <v>#N/A</v>
      </c>
      <c r="I191" s="51"/>
      <c r="J191" s="19" t="e">
        <f t="shared" si="17"/>
        <v>#VALUE!</v>
      </c>
      <c r="K191" s="170"/>
      <c r="L191" s="171"/>
      <c r="M191" s="172"/>
      <c r="N191" s="171"/>
      <c r="O191" s="170"/>
      <c r="P191" s="171"/>
      <c r="Q191" s="172"/>
      <c r="R191" s="171"/>
      <c r="S191" s="173"/>
      <c r="T191" s="174"/>
      <c r="U191" s="175"/>
      <c r="V191" s="176"/>
      <c r="W191" s="163" t="str">
        <f t="shared" si="18"/>
        <v>0年0ヶ月</v>
      </c>
      <c r="X191" s="163" t="str">
        <f t="shared" si="19"/>
        <v/>
      </c>
      <c r="Y191" s="164"/>
      <c r="Z191" s="51"/>
      <c r="AA191" s="177" t="e">
        <f>VLOOKUP(Z191,申込機器!$A$1:$B$9,2,0)</f>
        <v>#N/A</v>
      </c>
    </row>
    <row r="192" spans="1:27" ht="14.25">
      <c r="A192" s="35">
        <v>187</v>
      </c>
      <c r="B192" s="166"/>
      <c r="C192" s="167" t="str">
        <f t="shared" si="15"/>
        <v/>
      </c>
      <c r="D192" s="168"/>
      <c r="E192" s="51"/>
      <c r="F192" s="36" t="e">
        <f t="shared" si="16"/>
        <v>#VALUE!</v>
      </c>
      <c r="G192" s="51"/>
      <c r="H192" s="19" t="e">
        <f>VLOOKUP(G192,'R7日程'!$A$3:$C$35,3,0)</f>
        <v>#N/A</v>
      </c>
      <c r="I192" s="51"/>
      <c r="J192" s="19" t="e">
        <f t="shared" si="17"/>
        <v>#VALUE!</v>
      </c>
      <c r="K192" s="170"/>
      <c r="L192" s="171"/>
      <c r="M192" s="172"/>
      <c r="N192" s="171"/>
      <c r="O192" s="170"/>
      <c r="P192" s="171"/>
      <c r="Q192" s="172"/>
      <c r="R192" s="171"/>
      <c r="S192" s="173"/>
      <c r="T192" s="174"/>
      <c r="U192" s="175"/>
      <c r="V192" s="176"/>
      <c r="W192" s="163" t="str">
        <f t="shared" si="18"/>
        <v>0年0ヶ月</v>
      </c>
      <c r="X192" s="163" t="str">
        <f t="shared" si="19"/>
        <v/>
      </c>
      <c r="Y192" s="164"/>
      <c r="Z192" s="51"/>
      <c r="AA192" s="177" t="e">
        <f>VLOOKUP(Z192,申込機器!$A$1:$B$9,2,0)</f>
        <v>#N/A</v>
      </c>
    </row>
    <row r="193" spans="1:27" ht="14.25">
      <c r="A193" s="35">
        <v>188</v>
      </c>
      <c r="B193" s="166"/>
      <c r="C193" s="167" t="str">
        <f t="shared" si="15"/>
        <v/>
      </c>
      <c r="D193" s="168"/>
      <c r="E193" s="51"/>
      <c r="F193" s="36" t="e">
        <f t="shared" si="16"/>
        <v>#VALUE!</v>
      </c>
      <c r="G193" s="51"/>
      <c r="H193" s="19" t="e">
        <f>VLOOKUP(G193,'R7日程'!$A$3:$C$35,3,0)</f>
        <v>#N/A</v>
      </c>
      <c r="I193" s="51"/>
      <c r="J193" s="19" t="e">
        <f t="shared" si="17"/>
        <v>#VALUE!</v>
      </c>
      <c r="K193" s="170"/>
      <c r="L193" s="171"/>
      <c r="M193" s="172"/>
      <c r="N193" s="171"/>
      <c r="O193" s="170"/>
      <c r="P193" s="171"/>
      <c r="Q193" s="172"/>
      <c r="R193" s="171"/>
      <c r="S193" s="173"/>
      <c r="T193" s="174"/>
      <c r="U193" s="175"/>
      <c r="V193" s="176"/>
      <c r="W193" s="163" t="str">
        <f t="shared" si="18"/>
        <v>0年0ヶ月</v>
      </c>
      <c r="X193" s="163" t="str">
        <f t="shared" si="19"/>
        <v/>
      </c>
      <c r="Y193" s="164"/>
      <c r="Z193" s="51"/>
      <c r="AA193" s="177" t="e">
        <f>VLOOKUP(Z193,申込機器!$A$1:$B$9,2,0)</f>
        <v>#N/A</v>
      </c>
    </row>
    <row r="194" spans="1:27" ht="14.25">
      <c r="A194" s="35">
        <v>189</v>
      </c>
      <c r="B194" s="166"/>
      <c r="C194" s="167" t="str">
        <f t="shared" si="15"/>
        <v/>
      </c>
      <c r="D194" s="168"/>
      <c r="E194" s="51"/>
      <c r="F194" s="36" t="e">
        <f t="shared" si="16"/>
        <v>#VALUE!</v>
      </c>
      <c r="G194" s="51"/>
      <c r="H194" s="19" t="e">
        <f>VLOOKUP(G194,'R7日程'!$A$3:$C$35,3,0)</f>
        <v>#N/A</v>
      </c>
      <c r="I194" s="51"/>
      <c r="J194" s="19" t="e">
        <f t="shared" si="17"/>
        <v>#VALUE!</v>
      </c>
      <c r="K194" s="170"/>
      <c r="L194" s="171"/>
      <c r="M194" s="172"/>
      <c r="N194" s="171"/>
      <c r="O194" s="170"/>
      <c r="P194" s="171"/>
      <c r="Q194" s="172"/>
      <c r="R194" s="171"/>
      <c r="S194" s="173"/>
      <c r="T194" s="174"/>
      <c r="U194" s="175"/>
      <c r="V194" s="176"/>
      <c r="W194" s="163" t="str">
        <f t="shared" si="18"/>
        <v>0年0ヶ月</v>
      </c>
      <c r="X194" s="163" t="str">
        <f t="shared" si="19"/>
        <v/>
      </c>
      <c r="Y194" s="164"/>
      <c r="Z194" s="51"/>
      <c r="AA194" s="177" t="e">
        <f>VLOOKUP(Z194,申込機器!$A$1:$B$9,2,0)</f>
        <v>#N/A</v>
      </c>
    </row>
    <row r="195" spans="1:27" ht="14.25">
      <c r="A195" s="35">
        <v>190</v>
      </c>
      <c r="B195" s="166"/>
      <c r="C195" s="167" t="str">
        <f t="shared" si="15"/>
        <v/>
      </c>
      <c r="D195" s="168"/>
      <c r="E195" s="51"/>
      <c r="F195" s="36" t="e">
        <f t="shared" si="16"/>
        <v>#VALUE!</v>
      </c>
      <c r="G195" s="51"/>
      <c r="H195" s="19" t="e">
        <f>VLOOKUP(G195,'R7日程'!$A$3:$C$35,3,0)</f>
        <v>#N/A</v>
      </c>
      <c r="I195" s="51"/>
      <c r="J195" s="19" t="e">
        <f t="shared" si="17"/>
        <v>#VALUE!</v>
      </c>
      <c r="K195" s="170"/>
      <c r="L195" s="171"/>
      <c r="M195" s="172"/>
      <c r="N195" s="171"/>
      <c r="O195" s="170"/>
      <c r="P195" s="171"/>
      <c r="Q195" s="172"/>
      <c r="R195" s="171"/>
      <c r="S195" s="173"/>
      <c r="T195" s="174"/>
      <c r="U195" s="175"/>
      <c r="V195" s="176"/>
      <c r="W195" s="163" t="str">
        <f t="shared" si="18"/>
        <v>0年0ヶ月</v>
      </c>
      <c r="X195" s="163" t="str">
        <f t="shared" si="19"/>
        <v/>
      </c>
      <c r="Y195" s="164"/>
      <c r="Z195" s="51"/>
      <c r="AA195" s="177" t="e">
        <f>VLOOKUP(Z195,申込機器!$A$1:$B$9,2,0)</f>
        <v>#N/A</v>
      </c>
    </row>
    <row r="196" spans="1:27" ht="14.25">
      <c r="A196" s="35">
        <v>191</v>
      </c>
      <c r="B196" s="166"/>
      <c r="C196" s="167" t="str">
        <f t="shared" si="15"/>
        <v/>
      </c>
      <c r="D196" s="168"/>
      <c r="E196" s="51"/>
      <c r="F196" s="36" t="e">
        <f t="shared" si="16"/>
        <v>#VALUE!</v>
      </c>
      <c r="G196" s="51"/>
      <c r="H196" s="19" t="e">
        <f>VLOOKUP(G196,'R7日程'!$A$3:$C$35,3,0)</f>
        <v>#N/A</v>
      </c>
      <c r="I196" s="51"/>
      <c r="J196" s="19" t="e">
        <f t="shared" si="17"/>
        <v>#VALUE!</v>
      </c>
      <c r="K196" s="170"/>
      <c r="L196" s="171"/>
      <c r="M196" s="172"/>
      <c r="N196" s="171"/>
      <c r="O196" s="170"/>
      <c r="P196" s="171"/>
      <c r="Q196" s="172"/>
      <c r="R196" s="171"/>
      <c r="S196" s="173"/>
      <c r="T196" s="174"/>
      <c r="U196" s="175"/>
      <c r="V196" s="176"/>
      <c r="W196" s="163" t="str">
        <f t="shared" si="18"/>
        <v>0年0ヶ月</v>
      </c>
      <c r="X196" s="163" t="str">
        <f t="shared" si="19"/>
        <v/>
      </c>
      <c r="Y196" s="164"/>
      <c r="Z196" s="51"/>
      <c r="AA196" s="177" t="e">
        <f>VLOOKUP(Z196,申込機器!$A$1:$B$9,2,0)</f>
        <v>#N/A</v>
      </c>
    </row>
    <row r="197" spans="1:27" ht="14.25">
      <c r="A197" s="35">
        <v>192</v>
      </c>
      <c r="B197" s="166"/>
      <c r="C197" s="167" t="str">
        <f t="shared" si="15"/>
        <v/>
      </c>
      <c r="D197" s="168"/>
      <c r="E197" s="51"/>
      <c r="F197" s="36" t="e">
        <f t="shared" si="16"/>
        <v>#VALUE!</v>
      </c>
      <c r="G197" s="51"/>
      <c r="H197" s="19" t="e">
        <f>VLOOKUP(G197,'R7日程'!$A$3:$C$35,3,0)</f>
        <v>#N/A</v>
      </c>
      <c r="I197" s="51"/>
      <c r="J197" s="19" t="e">
        <f t="shared" si="17"/>
        <v>#VALUE!</v>
      </c>
      <c r="K197" s="170"/>
      <c r="L197" s="171"/>
      <c r="M197" s="172"/>
      <c r="N197" s="171"/>
      <c r="O197" s="170"/>
      <c r="P197" s="171"/>
      <c r="Q197" s="172"/>
      <c r="R197" s="171"/>
      <c r="S197" s="173"/>
      <c r="T197" s="174"/>
      <c r="U197" s="175"/>
      <c r="V197" s="176"/>
      <c r="W197" s="163" t="str">
        <f t="shared" si="18"/>
        <v>0年0ヶ月</v>
      </c>
      <c r="X197" s="163" t="str">
        <f t="shared" si="19"/>
        <v/>
      </c>
      <c r="Y197" s="164"/>
      <c r="Z197" s="51"/>
      <c r="AA197" s="177" t="e">
        <f>VLOOKUP(Z197,申込機器!$A$1:$B$9,2,0)</f>
        <v>#N/A</v>
      </c>
    </row>
    <row r="198" spans="1:27" ht="14.25">
      <c r="A198" s="35">
        <v>193</v>
      </c>
      <c r="B198" s="166"/>
      <c r="C198" s="167" t="str">
        <f t="shared" si="15"/>
        <v/>
      </c>
      <c r="D198" s="168"/>
      <c r="E198" s="51"/>
      <c r="F198" s="36" t="e">
        <f t="shared" si="16"/>
        <v>#VALUE!</v>
      </c>
      <c r="G198" s="51"/>
      <c r="H198" s="19" t="e">
        <f>VLOOKUP(G198,'R7日程'!$A$3:$C$35,3,0)</f>
        <v>#N/A</v>
      </c>
      <c r="I198" s="51"/>
      <c r="J198" s="19" t="e">
        <f t="shared" si="17"/>
        <v>#VALUE!</v>
      </c>
      <c r="K198" s="170"/>
      <c r="L198" s="171"/>
      <c r="M198" s="172"/>
      <c r="N198" s="171"/>
      <c r="O198" s="170"/>
      <c r="P198" s="171"/>
      <c r="Q198" s="172"/>
      <c r="R198" s="171"/>
      <c r="S198" s="173"/>
      <c r="T198" s="174"/>
      <c r="U198" s="175"/>
      <c r="V198" s="176"/>
      <c r="W198" s="163" t="str">
        <f t="shared" si="18"/>
        <v>0年0ヶ月</v>
      </c>
      <c r="X198" s="163" t="str">
        <f t="shared" si="19"/>
        <v/>
      </c>
      <c r="Y198" s="164"/>
      <c r="Z198" s="51"/>
      <c r="AA198" s="177" t="e">
        <f>VLOOKUP(Z198,申込機器!$A$1:$B$9,2,0)</f>
        <v>#N/A</v>
      </c>
    </row>
    <row r="199" spans="1:27" ht="14.25">
      <c r="A199" s="35">
        <v>194</v>
      </c>
      <c r="B199" s="166"/>
      <c r="C199" s="167" t="str">
        <f t="shared" si="15"/>
        <v/>
      </c>
      <c r="D199" s="168"/>
      <c r="E199" s="51"/>
      <c r="F199" s="36" t="e">
        <f t="shared" si="16"/>
        <v>#VALUE!</v>
      </c>
      <c r="G199" s="51"/>
      <c r="H199" s="19" t="e">
        <f>VLOOKUP(G199,'R7日程'!$A$3:$C$35,3,0)</f>
        <v>#N/A</v>
      </c>
      <c r="I199" s="51"/>
      <c r="J199" s="19" t="e">
        <f t="shared" si="17"/>
        <v>#VALUE!</v>
      </c>
      <c r="K199" s="170"/>
      <c r="L199" s="171"/>
      <c r="M199" s="172"/>
      <c r="N199" s="171"/>
      <c r="O199" s="170"/>
      <c r="P199" s="171"/>
      <c r="Q199" s="172"/>
      <c r="R199" s="171"/>
      <c r="S199" s="173"/>
      <c r="T199" s="174"/>
      <c r="U199" s="175"/>
      <c r="V199" s="176"/>
      <c r="W199" s="163" t="str">
        <f t="shared" si="18"/>
        <v>0年0ヶ月</v>
      </c>
      <c r="X199" s="163" t="str">
        <f t="shared" si="19"/>
        <v/>
      </c>
      <c r="Y199" s="164"/>
      <c r="Z199" s="51"/>
      <c r="AA199" s="177" t="e">
        <f>VLOOKUP(Z199,申込機器!$A$1:$B$9,2,0)</f>
        <v>#N/A</v>
      </c>
    </row>
    <row r="200" spans="1:27" ht="14.25">
      <c r="A200" s="35">
        <v>195</v>
      </c>
      <c r="B200" s="166"/>
      <c r="C200" s="167" t="str">
        <f t="shared" si="15"/>
        <v/>
      </c>
      <c r="D200" s="168"/>
      <c r="E200" s="51"/>
      <c r="F200" s="36" t="e">
        <f t="shared" si="16"/>
        <v>#VALUE!</v>
      </c>
      <c r="G200" s="51"/>
      <c r="H200" s="19" t="e">
        <f>VLOOKUP(G200,'R7日程'!$A$3:$C$35,3,0)</f>
        <v>#N/A</v>
      </c>
      <c r="I200" s="51"/>
      <c r="J200" s="19" t="e">
        <f t="shared" si="17"/>
        <v>#VALUE!</v>
      </c>
      <c r="K200" s="170"/>
      <c r="L200" s="171"/>
      <c r="M200" s="172"/>
      <c r="N200" s="171"/>
      <c r="O200" s="170"/>
      <c r="P200" s="171"/>
      <c r="Q200" s="172"/>
      <c r="R200" s="171"/>
      <c r="S200" s="173"/>
      <c r="T200" s="174"/>
      <c r="U200" s="175"/>
      <c r="V200" s="176"/>
      <c r="W200" s="163" t="str">
        <f t="shared" si="18"/>
        <v>0年0ヶ月</v>
      </c>
      <c r="X200" s="163" t="str">
        <f t="shared" si="19"/>
        <v/>
      </c>
      <c r="Y200" s="164"/>
      <c r="Z200" s="51"/>
      <c r="AA200" s="177" t="e">
        <f>VLOOKUP(Z200,申込機器!$A$1:$B$9,2,0)</f>
        <v>#N/A</v>
      </c>
    </row>
    <row r="201" spans="1:27" ht="14.25">
      <c r="A201" s="35">
        <v>196</v>
      </c>
      <c r="B201" s="166"/>
      <c r="C201" s="167" t="str">
        <f t="shared" ref="C201:C205" si="20">PHONETIC(B201)</f>
        <v/>
      </c>
      <c r="D201" s="168"/>
      <c r="E201" s="51"/>
      <c r="F201" s="36" t="e">
        <f t="shared" ref="F201:F205" si="21">CHOOSE(E201,"勤務先","自宅")</f>
        <v>#VALUE!</v>
      </c>
      <c r="G201" s="51"/>
      <c r="H201" s="19" t="e">
        <f>VLOOKUP(G201,'R7日程'!$A$3:$C$35,3,0)</f>
        <v>#N/A</v>
      </c>
      <c r="I201" s="51"/>
      <c r="J201" s="19" t="e">
        <f t="shared" ref="J201:J205" si="22">CHOOSE(I201,"メール","郵送")</f>
        <v>#VALUE!</v>
      </c>
      <c r="K201" s="170"/>
      <c r="L201" s="171"/>
      <c r="M201" s="172"/>
      <c r="N201" s="171"/>
      <c r="O201" s="170"/>
      <c r="P201" s="171"/>
      <c r="Q201" s="172"/>
      <c r="R201" s="171"/>
      <c r="S201" s="173"/>
      <c r="T201" s="174"/>
      <c r="U201" s="175"/>
      <c r="V201" s="176"/>
      <c r="W201" s="163" t="str">
        <f t="shared" ref="W201:W205" si="23">DATEDIF(U201,V201,"Y")&amp;"年"&amp;DATEDIF(U201,V201,"YM")&amp;"ヶ月"</f>
        <v>0年0ヶ月</v>
      </c>
      <c r="X201" s="163" t="str">
        <f t="shared" ref="X201:X205" si="24">LEFT(Y201,1)</f>
        <v/>
      </c>
      <c r="Y201" s="164"/>
      <c r="Z201" s="51"/>
      <c r="AA201" s="177" t="e">
        <f>VLOOKUP(Z201,申込機器!$A$1:$B$9,2,0)</f>
        <v>#N/A</v>
      </c>
    </row>
    <row r="202" spans="1:27" ht="14.25">
      <c r="A202" s="35">
        <v>197</v>
      </c>
      <c r="B202" s="166"/>
      <c r="C202" s="167" t="str">
        <f t="shared" si="20"/>
        <v/>
      </c>
      <c r="D202" s="168"/>
      <c r="E202" s="51"/>
      <c r="F202" s="36" t="e">
        <f t="shared" si="21"/>
        <v>#VALUE!</v>
      </c>
      <c r="G202" s="51"/>
      <c r="H202" s="19" t="e">
        <f>VLOOKUP(G202,'R7日程'!$A$3:$C$35,3,0)</f>
        <v>#N/A</v>
      </c>
      <c r="I202" s="51"/>
      <c r="J202" s="19" t="e">
        <f t="shared" si="22"/>
        <v>#VALUE!</v>
      </c>
      <c r="K202" s="170"/>
      <c r="L202" s="171"/>
      <c r="M202" s="172"/>
      <c r="N202" s="171"/>
      <c r="O202" s="170"/>
      <c r="P202" s="171"/>
      <c r="Q202" s="172"/>
      <c r="R202" s="171"/>
      <c r="S202" s="173"/>
      <c r="T202" s="174"/>
      <c r="U202" s="175"/>
      <c r="V202" s="176"/>
      <c r="W202" s="163" t="str">
        <f t="shared" si="23"/>
        <v>0年0ヶ月</v>
      </c>
      <c r="X202" s="163" t="str">
        <f t="shared" si="24"/>
        <v/>
      </c>
      <c r="Y202" s="164"/>
      <c r="Z202" s="51"/>
      <c r="AA202" s="177" t="e">
        <f>VLOOKUP(Z202,申込機器!$A$1:$B$9,2,0)</f>
        <v>#N/A</v>
      </c>
    </row>
    <row r="203" spans="1:27" ht="14.25">
      <c r="A203" s="35">
        <v>198</v>
      </c>
      <c r="B203" s="166"/>
      <c r="C203" s="167" t="str">
        <f t="shared" si="20"/>
        <v/>
      </c>
      <c r="D203" s="168"/>
      <c r="E203" s="51"/>
      <c r="F203" s="36" t="e">
        <f t="shared" si="21"/>
        <v>#VALUE!</v>
      </c>
      <c r="G203" s="51"/>
      <c r="H203" s="19" t="e">
        <f>VLOOKUP(G203,'R7日程'!$A$3:$C$35,3,0)</f>
        <v>#N/A</v>
      </c>
      <c r="I203" s="51"/>
      <c r="J203" s="19" t="e">
        <f t="shared" si="22"/>
        <v>#VALUE!</v>
      </c>
      <c r="K203" s="170"/>
      <c r="L203" s="171"/>
      <c r="M203" s="172"/>
      <c r="N203" s="171"/>
      <c r="O203" s="170"/>
      <c r="P203" s="171"/>
      <c r="Q203" s="172"/>
      <c r="R203" s="171"/>
      <c r="S203" s="173"/>
      <c r="T203" s="174"/>
      <c r="U203" s="175"/>
      <c r="V203" s="176"/>
      <c r="W203" s="163" t="str">
        <f t="shared" si="23"/>
        <v>0年0ヶ月</v>
      </c>
      <c r="X203" s="163" t="str">
        <f t="shared" si="24"/>
        <v/>
      </c>
      <c r="Y203" s="164"/>
      <c r="Z203" s="51"/>
      <c r="AA203" s="177" t="e">
        <f>VLOOKUP(Z203,申込機器!$A$1:$B$9,2,0)</f>
        <v>#N/A</v>
      </c>
    </row>
    <row r="204" spans="1:27" ht="14.25">
      <c r="A204" s="35">
        <v>199</v>
      </c>
      <c r="B204" s="166"/>
      <c r="C204" s="167" t="str">
        <f t="shared" si="20"/>
        <v/>
      </c>
      <c r="D204" s="168"/>
      <c r="E204" s="51"/>
      <c r="F204" s="36" t="e">
        <f t="shared" si="21"/>
        <v>#VALUE!</v>
      </c>
      <c r="G204" s="51"/>
      <c r="H204" s="19" t="e">
        <f>VLOOKUP(G204,'R7日程'!$A$3:$C$35,3,0)</f>
        <v>#N/A</v>
      </c>
      <c r="I204" s="51"/>
      <c r="J204" s="19" t="e">
        <f t="shared" si="22"/>
        <v>#VALUE!</v>
      </c>
      <c r="K204" s="170"/>
      <c r="L204" s="171"/>
      <c r="M204" s="172"/>
      <c r="N204" s="171"/>
      <c r="O204" s="170"/>
      <c r="P204" s="171"/>
      <c r="Q204" s="172"/>
      <c r="R204" s="171"/>
      <c r="S204" s="173"/>
      <c r="T204" s="174"/>
      <c r="U204" s="175"/>
      <c r="V204" s="176"/>
      <c r="W204" s="163" t="str">
        <f t="shared" si="23"/>
        <v>0年0ヶ月</v>
      </c>
      <c r="X204" s="163" t="str">
        <f t="shared" si="24"/>
        <v/>
      </c>
      <c r="Y204" s="164"/>
      <c r="Z204" s="51"/>
      <c r="AA204" s="177" t="e">
        <f>VLOOKUP(Z204,申込機器!$A$1:$B$9,2,0)</f>
        <v>#N/A</v>
      </c>
    </row>
    <row r="205" spans="1:27" ht="14.25">
      <c r="A205" s="35">
        <v>200</v>
      </c>
      <c r="B205" s="166"/>
      <c r="C205" s="167" t="str">
        <f t="shared" si="20"/>
        <v/>
      </c>
      <c r="D205" s="168"/>
      <c r="E205" s="51"/>
      <c r="F205" s="36" t="e">
        <f t="shared" si="21"/>
        <v>#VALUE!</v>
      </c>
      <c r="G205" s="51"/>
      <c r="H205" s="19" t="e">
        <f>VLOOKUP(G205,'R7日程'!$A$3:$C$35,3,0)</f>
        <v>#N/A</v>
      </c>
      <c r="I205" s="51"/>
      <c r="J205" s="19" t="e">
        <f t="shared" si="22"/>
        <v>#VALUE!</v>
      </c>
      <c r="K205" s="170"/>
      <c r="L205" s="171"/>
      <c r="M205" s="172"/>
      <c r="N205" s="171"/>
      <c r="O205" s="170"/>
      <c r="P205" s="171"/>
      <c r="Q205" s="172"/>
      <c r="R205" s="171"/>
      <c r="S205" s="173"/>
      <c r="T205" s="174"/>
      <c r="U205" s="175"/>
      <c r="V205" s="176"/>
      <c r="W205" s="163" t="str">
        <f t="shared" si="23"/>
        <v>0年0ヶ月</v>
      </c>
      <c r="X205" s="163" t="str">
        <f t="shared" si="24"/>
        <v/>
      </c>
      <c r="Y205" s="164"/>
      <c r="Z205" s="51"/>
      <c r="AA205" s="177" t="e">
        <f>VLOOKUP(Z205,申込機器!$A$1:$B$9,2,0)</f>
        <v>#N/A</v>
      </c>
    </row>
  </sheetData>
  <sheetProtection algorithmName="SHA-512" hashValue="mUdiPK/e3kZX1ldgRNx1zBuFgh1wQEerg5s06YZn7CffcwBJ8a9H+bW32IK/1JDSFCd2LWNpdplsab3QvhVc1g==" saltValue="CD/1h2brhahHQYIKJAOhMw==" spinCount="100000" sheet="1" objects="1" scenarios="1"/>
  <phoneticPr fontId="2"/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B13751C-87E9-4C6B-B48C-E571B5544D8A}">
          <x14:formula1>
            <xm:f>申込機器!$F$3:$F$7</xm:f>
          </x14:formula1>
          <xm:sqref>Y4:Y205</xm:sqref>
        </x14:dataValidation>
        <x14:dataValidation type="list" allowBlank="1" showInputMessage="1" showErrorMessage="1" xr:uid="{D8BBD42A-FF7C-4888-9052-48DE450D0C6F}">
          <x14:formula1>
            <xm:f>申込機器!$A$3:$A$9</xm:f>
          </x14:formula1>
          <xm:sqref>Z4:Z5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5F9C-5E88-45D4-BE48-FF58A73E7708}">
  <dimension ref="A1:L35"/>
  <sheetViews>
    <sheetView topLeftCell="A18" workbookViewId="0">
      <selection activeCell="F18" sqref="F18"/>
    </sheetView>
  </sheetViews>
  <sheetFormatPr defaultColWidth="10.28515625" defaultRowHeight="12"/>
  <cols>
    <col min="1" max="1" width="7.7109375" customWidth="1"/>
    <col min="2" max="2" width="11.5703125" customWidth="1"/>
    <col min="3" max="3" width="30.7109375" customWidth="1"/>
    <col min="4" max="4" width="31.7109375" customWidth="1"/>
    <col min="5" max="5" width="9.140625" customWidth="1"/>
    <col min="6" max="6" width="31.85546875" customWidth="1"/>
    <col min="7" max="7" width="29.7109375" customWidth="1"/>
    <col min="8" max="8" width="12.140625" customWidth="1"/>
    <col min="12" max="12" width="22.5703125" customWidth="1"/>
  </cols>
  <sheetData>
    <row r="1" spans="1:12" s="1" customFormat="1" ht="34.5" customHeight="1" thickBot="1">
      <c r="A1" s="198" t="s">
        <v>78</v>
      </c>
      <c r="B1" s="198"/>
      <c r="C1" s="198"/>
      <c r="D1" s="198"/>
      <c r="E1" s="198"/>
      <c r="F1" s="198"/>
      <c r="G1" s="198"/>
      <c r="H1" s="201" t="s">
        <v>82</v>
      </c>
      <c r="I1" s="201"/>
      <c r="J1" s="201"/>
      <c r="K1" s="201"/>
      <c r="L1" s="201"/>
    </row>
    <row r="2" spans="1:12" s="1" customFormat="1" ht="27.75" customHeight="1">
      <c r="A2" s="93" t="s">
        <v>15</v>
      </c>
      <c r="B2" s="93" t="s">
        <v>69</v>
      </c>
      <c r="C2" s="94" t="s">
        <v>77</v>
      </c>
      <c r="D2" s="100"/>
      <c r="E2" s="101"/>
      <c r="F2" s="99" t="s">
        <v>71</v>
      </c>
      <c r="G2" s="98" t="s">
        <v>81</v>
      </c>
      <c r="H2" s="201"/>
      <c r="I2" s="201"/>
      <c r="J2" s="201"/>
      <c r="K2" s="201"/>
      <c r="L2" s="201"/>
    </row>
    <row r="3" spans="1:12" s="1" customFormat="1" ht="25.5" customHeight="1">
      <c r="A3" s="76" t="s">
        <v>26</v>
      </c>
      <c r="B3" s="76" t="s">
        <v>159</v>
      </c>
      <c r="C3" s="79" t="s">
        <v>160</v>
      </c>
      <c r="D3" s="61"/>
      <c r="E3" s="61"/>
      <c r="F3" s="81">
        <v>45763</v>
      </c>
      <c r="G3" s="87">
        <v>45735</v>
      </c>
      <c r="H3" s="201"/>
      <c r="I3" s="201"/>
      <c r="J3" s="201"/>
      <c r="K3" s="201"/>
      <c r="L3" s="201"/>
    </row>
    <row r="4" spans="1:12" s="1" customFormat="1" ht="25.5" customHeight="1">
      <c r="A4" s="76" t="s">
        <v>12</v>
      </c>
      <c r="B4" s="76" t="s">
        <v>161</v>
      </c>
      <c r="C4" s="79" t="s">
        <v>160</v>
      </c>
      <c r="D4" s="61"/>
      <c r="E4" s="61"/>
      <c r="F4" s="81">
        <v>45820</v>
      </c>
      <c r="G4" s="87">
        <v>45793</v>
      </c>
      <c r="H4" s="201"/>
      <c r="I4" s="201"/>
      <c r="J4" s="201"/>
      <c r="K4" s="201"/>
      <c r="L4" s="201"/>
    </row>
    <row r="5" spans="1:12" s="1" customFormat="1" ht="25.5" customHeight="1">
      <c r="A5" s="76" t="s">
        <v>3</v>
      </c>
      <c r="B5" s="76" t="s">
        <v>162</v>
      </c>
      <c r="C5" s="79" t="s">
        <v>163</v>
      </c>
      <c r="D5" s="61"/>
      <c r="E5" s="61"/>
      <c r="F5" s="81">
        <v>45832</v>
      </c>
      <c r="G5" s="87">
        <v>45803</v>
      </c>
      <c r="H5" s="201"/>
      <c r="I5" s="201"/>
      <c r="J5" s="201"/>
      <c r="K5" s="201"/>
      <c r="L5" s="201"/>
    </row>
    <row r="6" spans="1:12" s="1" customFormat="1" ht="25.5" customHeight="1">
      <c r="A6" s="76" t="s">
        <v>4</v>
      </c>
      <c r="B6" s="76" t="s">
        <v>164</v>
      </c>
      <c r="C6" s="79" t="s">
        <v>165</v>
      </c>
      <c r="D6" s="61"/>
      <c r="E6" s="61"/>
      <c r="F6" s="81">
        <v>45841</v>
      </c>
      <c r="G6" s="87">
        <v>45814</v>
      </c>
      <c r="H6" s="201"/>
      <c r="I6" s="201"/>
      <c r="J6" s="201"/>
      <c r="K6" s="201"/>
      <c r="L6" s="201"/>
    </row>
    <row r="7" spans="1:12" s="1" customFormat="1" ht="25.5" customHeight="1">
      <c r="A7" s="76" t="s">
        <v>5</v>
      </c>
      <c r="B7" s="76" t="s">
        <v>166</v>
      </c>
      <c r="C7" s="79" t="s">
        <v>167</v>
      </c>
      <c r="D7" s="61"/>
      <c r="E7" s="61"/>
      <c r="F7" s="81">
        <v>45848</v>
      </c>
      <c r="G7" s="87">
        <v>45821</v>
      </c>
      <c r="H7" s="201"/>
      <c r="I7" s="201"/>
      <c r="J7" s="201"/>
      <c r="K7" s="201"/>
      <c r="L7" s="201"/>
    </row>
    <row r="8" spans="1:12" s="1" customFormat="1" ht="25.5" customHeight="1">
      <c r="A8" s="76" t="s">
        <v>6</v>
      </c>
      <c r="B8" s="76" t="s">
        <v>168</v>
      </c>
      <c r="C8" s="79" t="s">
        <v>169</v>
      </c>
      <c r="D8" s="61"/>
      <c r="E8" s="61"/>
      <c r="F8" s="81">
        <v>45854</v>
      </c>
      <c r="G8" s="87">
        <v>45827</v>
      </c>
      <c r="H8" s="201"/>
      <c r="I8" s="201"/>
      <c r="J8" s="201"/>
      <c r="K8" s="201"/>
      <c r="L8" s="201"/>
    </row>
    <row r="9" spans="1:12" s="1" customFormat="1" ht="25.5" customHeight="1">
      <c r="A9" s="76" t="s">
        <v>7</v>
      </c>
      <c r="B9" s="76" t="s">
        <v>170</v>
      </c>
      <c r="C9" s="79" t="s">
        <v>160</v>
      </c>
      <c r="D9" s="61"/>
      <c r="E9" s="61"/>
      <c r="F9" s="81">
        <v>45862</v>
      </c>
      <c r="G9" s="87">
        <v>45835</v>
      </c>
      <c r="H9" s="201"/>
      <c r="I9" s="201"/>
      <c r="J9" s="201"/>
      <c r="K9" s="201"/>
      <c r="L9" s="201"/>
    </row>
    <row r="10" spans="1:12" s="1" customFormat="1" ht="25.5" customHeight="1">
      <c r="A10" s="76" t="s">
        <v>8</v>
      </c>
      <c r="B10" s="76" t="s">
        <v>171</v>
      </c>
      <c r="C10" s="79" t="s">
        <v>172</v>
      </c>
      <c r="D10" s="61"/>
      <c r="E10" s="61"/>
      <c r="F10" s="81">
        <v>45910</v>
      </c>
      <c r="G10" s="87">
        <v>45883</v>
      </c>
      <c r="H10" s="201"/>
      <c r="I10" s="201"/>
      <c r="J10" s="201"/>
      <c r="K10" s="201"/>
      <c r="L10" s="201"/>
    </row>
    <row r="11" spans="1:12" s="1" customFormat="1" ht="25.5" customHeight="1">
      <c r="A11" s="76" t="s">
        <v>9</v>
      </c>
      <c r="B11" s="78" t="s">
        <v>173</v>
      </c>
      <c r="C11" s="79" t="s">
        <v>160</v>
      </c>
      <c r="D11" s="61"/>
      <c r="E11" s="61"/>
      <c r="F11" s="81">
        <v>45932</v>
      </c>
      <c r="G11" s="87">
        <v>45905</v>
      </c>
      <c r="H11" s="201"/>
      <c r="I11" s="201"/>
      <c r="J11" s="201"/>
      <c r="K11" s="201"/>
      <c r="L11" s="201"/>
    </row>
    <row r="12" spans="1:12" s="1" customFormat="1" ht="25.5" customHeight="1">
      <c r="A12" s="76" t="s">
        <v>10</v>
      </c>
      <c r="B12" s="76" t="s">
        <v>174</v>
      </c>
      <c r="C12" s="79" t="s">
        <v>175</v>
      </c>
      <c r="D12" s="61"/>
      <c r="E12" s="61"/>
      <c r="F12" s="81">
        <v>45937</v>
      </c>
      <c r="G12" s="87">
        <v>45908</v>
      </c>
      <c r="H12" s="201"/>
      <c r="I12" s="201"/>
      <c r="J12" s="201"/>
      <c r="K12" s="201"/>
      <c r="L12" s="201"/>
    </row>
    <row r="13" spans="1:12" s="1" customFormat="1" ht="25.5" customHeight="1">
      <c r="A13" s="76" t="s">
        <v>13</v>
      </c>
      <c r="B13" s="76" t="s">
        <v>176</v>
      </c>
      <c r="C13" s="79" t="s">
        <v>177</v>
      </c>
      <c r="D13" s="61"/>
      <c r="E13" s="61"/>
      <c r="F13" s="81">
        <v>45945</v>
      </c>
      <c r="G13" s="87">
        <v>45918</v>
      </c>
      <c r="H13" s="201"/>
      <c r="I13" s="201"/>
      <c r="J13" s="201"/>
      <c r="K13" s="201"/>
      <c r="L13" s="201"/>
    </row>
    <row r="14" spans="1:12" s="1" customFormat="1" ht="25.5" customHeight="1">
      <c r="A14" s="76" t="s">
        <v>14</v>
      </c>
      <c r="B14" s="76" t="s">
        <v>178</v>
      </c>
      <c r="C14" s="79" t="s">
        <v>163</v>
      </c>
      <c r="D14" s="61"/>
      <c r="E14" s="61"/>
      <c r="F14" s="81">
        <v>45952</v>
      </c>
      <c r="G14" s="87">
        <v>45925</v>
      </c>
      <c r="H14" s="201"/>
      <c r="I14" s="201"/>
      <c r="J14" s="201"/>
      <c r="K14" s="201"/>
      <c r="L14" s="201"/>
    </row>
    <row r="15" spans="1:12" s="1" customFormat="1" ht="25.5" customHeight="1" thickBot="1">
      <c r="A15" s="77" t="s">
        <v>70</v>
      </c>
      <c r="B15" s="77" t="s">
        <v>179</v>
      </c>
      <c r="C15" s="80" t="s">
        <v>160</v>
      </c>
      <c r="D15" s="61"/>
      <c r="E15" s="61"/>
      <c r="F15" s="83">
        <v>45972</v>
      </c>
      <c r="G15" s="88">
        <v>45945</v>
      </c>
      <c r="H15" s="201"/>
      <c r="I15" s="201"/>
      <c r="J15" s="201"/>
      <c r="K15" s="201"/>
      <c r="L15" s="201"/>
    </row>
    <row r="16" spans="1:12" s="1" customFormat="1" ht="25.5" customHeight="1">
      <c r="A16" s="190" t="s">
        <v>199</v>
      </c>
      <c r="B16" s="190" t="s">
        <v>200</v>
      </c>
      <c r="C16" s="191" t="s">
        <v>163</v>
      </c>
      <c r="D16" s="61"/>
      <c r="E16" s="61"/>
      <c r="F16" s="192">
        <v>45996</v>
      </c>
      <c r="G16" s="87">
        <v>45968</v>
      </c>
      <c r="H16" s="201"/>
      <c r="I16" s="201"/>
      <c r="J16" s="201"/>
      <c r="K16" s="201"/>
      <c r="L16" s="201"/>
    </row>
    <row r="17" spans="1:12" s="1" customFormat="1" ht="25.5" customHeight="1">
      <c r="A17" s="76" t="s">
        <v>201</v>
      </c>
      <c r="B17" s="76" t="s">
        <v>202</v>
      </c>
      <c r="C17" s="79" t="s">
        <v>160</v>
      </c>
      <c r="D17" s="61"/>
      <c r="E17" s="61"/>
      <c r="F17" s="193">
        <v>46037</v>
      </c>
      <c r="G17" s="87">
        <v>46003</v>
      </c>
      <c r="H17" s="201"/>
      <c r="I17" s="201"/>
      <c r="J17" s="201"/>
      <c r="K17" s="201"/>
      <c r="L17" s="201"/>
    </row>
    <row r="18" spans="1:12" s="1" customFormat="1" ht="25.5" customHeight="1" thickBot="1">
      <c r="A18" s="77" t="s">
        <v>203</v>
      </c>
      <c r="B18" s="77" t="s">
        <v>204</v>
      </c>
      <c r="C18" s="80" t="s">
        <v>160</v>
      </c>
      <c r="D18" s="61"/>
      <c r="E18" s="61"/>
      <c r="F18" s="194">
        <v>46066</v>
      </c>
      <c r="G18" s="88">
        <v>46038</v>
      </c>
      <c r="H18" s="201"/>
      <c r="I18" s="201"/>
      <c r="J18" s="201"/>
      <c r="K18" s="201"/>
      <c r="L18" s="201"/>
    </row>
    <row r="19" spans="1:12" s="1" customFormat="1" ht="25.5" customHeight="1">
      <c r="A19" s="58"/>
      <c r="B19" s="58"/>
      <c r="C19" s="59"/>
      <c r="D19" s="59"/>
      <c r="E19" s="59"/>
      <c r="F19" s="60"/>
      <c r="H19" s="201"/>
      <c r="I19" s="201"/>
      <c r="J19" s="201"/>
      <c r="K19" s="201"/>
      <c r="L19" s="201"/>
    </row>
    <row r="20" spans="1:12" s="1" customFormat="1" ht="34.5" customHeight="1" thickBot="1">
      <c r="A20" s="199" t="s">
        <v>79</v>
      </c>
      <c r="B20" s="199"/>
      <c r="C20" s="199"/>
      <c r="D20" s="199"/>
      <c r="E20" s="199"/>
      <c r="F20" s="199"/>
      <c r="G20" s="199"/>
      <c r="H20" s="201"/>
      <c r="I20" s="201"/>
      <c r="J20" s="201"/>
      <c r="K20" s="201"/>
      <c r="L20" s="201"/>
    </row>
    <row r="21" spans="1:12" s="1" customFormat="1" ht="27.75" customHeight="1">
      <c r="A21" s="93" t="s">
        <v>15</v>
      </c>
      <c r="B21" s="93"/>
      <c r="C21" s="94" t="s">
        <v>76</v>
      </c>
      <c r="D21" s="95" t="s">
        <v>104</v>
      </c>
      <c r="E21" s="96"/>
      <c r="F21" s="97" t="s">
        <v>181</v>
      </c>
      <c r="G21" s="98" t="s">
        <v>81</v>
      </c>
      <c r="H21" s="201"/>
      <c r="I21" s="201"/>
      <c r="J21" s="201"/>
      <c r="K21" s="201"/>
      <c r="L21" s="201"/>
    </row>
    <row r="22" spans="1:12" s="1" customFormat="1" ht="32.25" customHeight="1">
      <c r="A22" s="76" t="s">
        <v>16</v>
      </c>
      <c r="B22" s="76" t="s">
        <v>94</v>
      </c>
      <c r="C22" s="85" t="s">
        <v>189</v>
      </c>
      <c r="D22" s="81">
        <v>45772</v>
      </c>
      <c r="E22" s="82" t="s">
        <v>103</v>
      </c>
      <c r="F22" s="89">
        <v>45801</v>
      </c>
      <c r="G22" s="91">
        <v>45741</v>
      </c>
      <c r="H22" s="201"/>
      <c r="I22" s="201"/>
      <c r="J22" s="201"/>
      <c r="K22" s="201"/>
      <c r="L22" s="201"/>
    </row>
    <row r="23" spans="1:12" s="1" customFormat="1" ht="32.25" customHeight="1">
      <c r="A23" s="76" t="s">
        <v>17</v>
      </c>
      <c r="B23" s="76" t="s">
        <v>95</v>
      </c>
      <c r="C23" s="85" t="s">
        <v>190</v>
      </c>
      <c r="D23" s="81">
        <v>45802</v>
      </c>
      <c r="E23" s="82" t="s">
        <v>103</v>
      </c>
      <c r="F23" s="89">
        <v>45832</v>
      </c>
      <c r="G23" s="91">
        <v>45771</v>
      </c>
      <c r="H23" s="201"/>
      <c r="I23" s="201"/>
      <c r="J23" s="201"/>
      <c r="K23" s="201"/>
      <c r="L23" s="201"/>
    </row>
    <row r="24" spans="1:12" s="1" customFormat="1" ht="32.25" customHeight="1">
      <c r="A24" s="76" t="s">
        <v>18</v>
      </c>
      <c r="B24" s="76" t="s">
        <v>96</v>
      </c>
      <c r="C24" s="85" t="s">
        <v>191</v>
      </c>
      <c r="D24" s="81">
        <v>45833</v>
      </c>
      <c r="E24" s="82" t="s">
        <v>103</v>
      </c>
      <c r="F24" s="89">
        <v>45862</v>
      </c>
      <c r="G24" s="91">
        <v>45800</v>
      </c>
      <c r="H24" s="201"/>
      <c r="I24" s="201"/>
      <c r="J24" s="201"/>
      <c r="K24" s="201"/>
      <c r="L24" s="201"/>
    </row>
    <row r="25" spans="1:12" s="1" customFormat="1" ht="32.25" customHeight="1">
      <c r="A25" s="76" t="s">
        <v>19</v>
      </c>
      <c r="B25" s="76" t="s">
        <v>97</v>
      </c>
      <c r="C25" s="85" t="s">
        <v>192</v>
      </c>
      <c r="D25" s="81">
        <v>45863</v>
      </c>
      <c r="E25" s="82" t="s">
        <v>103</v>
      </c>
      <c r="F25" s="89">
        <v>45893</v>
      </c>
      <c r="G25" s="91">
        <v>45832</v>
      </c>
      <c r="H25" s="201"/>
      <c r="I25" s="201"/>
      <c r="J25" s="201"/>
      <c r="K25" s="201"/>
      <c r="L25" s="201"/>
    </row>
    <row r="26" spans="1:12" s="1" customFormat="1" ht="32.25" customHeight="1">
      <c r="A26" s="76" t="s">
        <v>72</v>
      </c>
      <c r="B26" s="76" t="s">
        <v>98</v>
      </c>
      <c r="C26" s="85" t="s">
        <v>193</v>
      </c>
      <c r="D26" s="81">
        <v>45894</v>
      </c>
      <c r="E26" s="82" t="s">
        <v>103</v>
      </c>
      <c r="F26" s="89">
        <v>45924</v>
      </c>
      <c r="G26" s="91">
        <v>45855</v>
      </c>
      <c r="H26" s="201"/>
      <c r="I26" s="201"/>
      <c r="J26" s="201"/>
      <c r="K26" s="201"/>
      <c r="L26" s="201"/>
    </row>
    <row r="27" spans="1:12" s="1" customFormat="1" ht="32.25" customHeight="1">
      <c r="A27" s="76" t="s">
        <v>73</v>
      </c>
      <c r="B27" s="76" t="s">
        <v>99</v>
      </c>
      <c r="C27" s="85" t="s">
        <v>194</v>
      </c>
      <c r="D27" s="81">
        <v>45925</v>
      </c>
      <c r="E27" s="82" t="s">
        <v>103</v>
      </c>
      <c r="F27" s="89">
        <v>45954</v>
      </c>
      <c r="G27" s="91">
        <v>45891</v>
      </c>
      <c r="H27" s="201"/>
      <c r="I27" s="201"/>
      <c r="J27" s="201"/>
      <c r="K27" s="201"/>
      <c r="L27" s="201"/>
    </row>
    <row r="28" spans="1:12" s="1" customFormat="1" ht="32.25" customHeight="1">
      <c r="A28" s="76" t="s">
        <v>74</v>
      </c>
      <c r="B28" s="76" t="s">
        <v>100</v>
      </c>
      <c r="C28" s="85" t="s">
        <v>195</v>
      </c>
      <c r="D28" s="81">
        <v>45955</v>
      </c>
      <c r="E28" s="82" t="s">
        <v>103</v>
      </c>
      <c r="F28" s="89">
        <v>45985</v>
      </c>
      <c r="G28" s="91">
        <v>45924</v>
      </c>
      <c r="H28" s="201"/>
      <c r="I28" s="201"/>
      <c r="J28" s="201"/>
      <c r="K28" s="201"/>
      <c r="L28" s="201"/>
    </row>
    <row r="29" spans="1:12" s="1" customFormat="1" ht="32.25" customHeight="1">
      <c r="A29" s="76" t="s">
        <v>65</v>
      </c>
      <c r="B29" s="76" t="s">
        <v>101</v>
      </c>
      <c r="C29" s="85" t="s">
        <v>196</v>
      </c>
      <c r="D29" s="81">
        <v>45986</v>
      </c>
      <c r="E29" s="82" t="s">
        <v>103</v>
      </c>
      <c r="F29" s="89">
        <v>46015</v>
      </c>
      <c r="G29" s="91">
        <v>45953</v>
      </c>
      <c r="H29" s="201"/>
      <c r="I29" s="201"/>
      <c r="J29" s="201"/>
      <c r="K29" s="201"/>
      <c r="L29" s="201"/>
    </row>
    <row r="30" spans="1:12" s="1" customFormat="1" ht="32.25" customHeight="1">
      <c r="A30" s="76" t="s">
        <v>75</v>
      </c>
      <c r="B30" s="76" t="s">
        <v>102</v>
      </c>
      <c r="C30" s="85" t="s">
        <v>197</v>
      </c>
      <c r="D30" s="81">
        <v>46037</v>
      </c>
      <c r="E30" s="82" t="s">
        <v>103</v>
      </c>
      <c r="F30" s="187">
        <v>46067</v>
      </c>
      <c r="G30" s="91">
        <v>45995</v>
      </c>
      <c r="H30" s="201"/>
      <c r="I30" s="201"/>
      <c r="J30" s="201"/>
      <c r="K30" s="201"/>
      <c r="L30" s="201"/>
    </row>
    <row r="31" spans="1:12" s="1" customFormat="1" ht="32.25" customHeight="1" thickBot="1">
      <c r="A31" s="77" t="s">
        <v>180</v>
      </c>
      <c r="B31" s="77" t="s">
        <v>182</v>
      </c>
      <c r="C31" s="86" t="s">
        <v>198</v>
      </c>
      <c r="D31" s="83">
        <v>46063</v>
      </c>
      <c r="E31" s="84" t="s">
        <v>103</v>
      </c>
      <c r="F31" s="90">
        <v>46090</v>
      </c>
      <c r="G31" s="92">
        <v>46031</v>
      </c>
      <c r="H31" s="201"/>
      <c r="I31" s="201"/>
      <c r="J31" s="201"/>
      <c r="K31" s="201"/>
      <c r="L31" s="201"/>
    </row>
    <row r="32" spans="1:12" s="1" customFormat="1" ht="25.5" customHeight="1">
      <c r="A32" s="58"/>
      <c r="B32" s="58"/>
      <c r="C32" s="59"/>
      <c r="D32" s="59"/>
      <c r="E32" s="59"/>
      <c r="F32" s="60"/>
      <c r="H32" s="201"/>
      <c r="I32" s="201"/>
      <c r="J32" s="201"/>
      <c r="K32" s="201"/>
      <c r="L32" s="201"/>
    </row>
    <row r="33" spans="1:12" s="1" customFormat="1" ht="34.5" customHeight="1" thickBot="1">
      <c r="A33" s="200" t="s">
        <v>185</v>
      </c>
      <c r="B33" s="200"/>
      <c r="C33" s="200"/>
      <c r="D33" s="200"/>
      <c r="E33" s="200"/>
      <c r="F33" s="200"/>
      <c r="G33" s="200"/>
      <c r="H33" s="201"/>
      <c r="I33" s="201"/>
      <c r="J33" s="201"/>
      <c r="K33" s="201"/>
      <c r="L33" s="201"/>
    </row>
    <row r="34" spans="1:12" s="1" customFormat="1" ht="27.75" customHeight="1">
      <c r="A34" s="93" t="s">
        <v>15</v>
      </c>
      <c r="B34" s="93"/>
      <c r="C34" s="94" t="s">
        <v>76</v>
      </c>
      <c r="D34" s="95" t="s">
        <v>104</v>
      </c>
      <c r="E34" s="96"/>
      <c r="F34" s="188" t="s">
        <v>181</v>
      </c>
      <c r="G34" s="98" t="s">
        <v>81</v>
      </c>
      <c r="H34" s="201"/>
      <c r="I34" s="201"/>
      <c r="J34" s="201"/>
      <c r="K34" s="201"/>
      <c r="L34" s="201"/>
    </row>
    <row r="35" spans="1:12" s="1" customFormat="1" ht="32.25" customHeight="1" thickBot="1">
      <c r="A35" s="77" t="s">
        <v>186</v>
      </c>
      <c r="B35" s="77" t="s">
        <v>187</v>
      </c>
      <c r="C35" s="86" t="s">
        <v>188</v>
      </c>
      <c r="D35" s="83">
        <v>45931</v>
      </c>
      <c r="E35" s="84" t="s">
        <v>103</v>
      </c>
      <c r="F35" s="189">
        <v>45961</v>
      </c>
      <c r="G35" s="92">
        <v>45896</v>
      </c>
      <c r="H35" s="201"/>
      <c r="I35" s="201"/>
      <c r="J35" s="201"/>
      <c r="K35" s="201"/>
      <c r="L35" s="201"/>
    </row>
  </sheetData>
  <sheetProtection algorithmName="SHA-512" hashValue="8FoT9CHGbqyei3i06IOH/z/jJCtEcOAO1sbiLzAlNNmhQ+QwMZ2ZdZ1IZU1BhYfMLjjcxsPv3QcqyY34hFbRcg==" saltValue="7aSq7UZd6t0mVOtQ0+zyBw==" spinCount="100000" sheet="1" objects="1" scenarios="1"/>
  <mergeCells count="4">
    <mergeCell ref="A1:G1"/>
    <mergeCell ref="A20:G20"/>
    <mergeCell ref="A33:G33"/>
    <mergeCell ref="H1:L35"/>
  </mergeCells>
  <phoneticPr fontId="2"/>
  <conditionalFormatting sqref="C5:E7 C10:E10">
    <cfRule type="containsText" dxfId="50" priority="58" operator="containsText" text="午後開催">
      <formula>NOT(ISERROR(SEARCH("午後開催",C5)))</formula>
    </cfRule>
    <cfRule type="containsText" dxfId="49" priority="57" operator="containsText" text="午前開催">
      <formula>NOT(ISERROR(SEARCH("午前開催",C5)))</formula>
    </cfRule>
    <cfRule type="containsText" priority="56" operator="containsText" text="14:00～16:50">
      <formula>NOT(ISERROR(SEARCH("14:00～16:50",C5)))</formula>
    </cfRule>
    <cfRule type="containsText" dxfId="48" priority="55" operator="containsText" text="14:00～16:50">
      <formula>NOT(ISERROR(SEARCH("14:00～16:50",C5)))</formula>
    </cfRule>
  </conditionalFormatting>
  <conditionalFormatting sqref="C12:E14">
    <cfRule type="containsText" dxfId="47" priority="51" operator="containsText" text="14:00～16:50">
      <formula>NOT(ISERROR(SEARCH("14:00～16:50",C12)))</formula>
    </cfRule>
    <cfRule type="containsText" priority="54" operator="containsText" text="14:00～16:50">
      <formula>NOT(ISERROR(SEARCH("14:00～16:50",C12)))</formula>
    </cfRule>
    <cfRule type="containsText" dxfId="46" priority="53" operator="containsText" text="午後開催">
      <formula>NOT(ISERROR(SEARCH("午後開催",C12)))</formula>
    </cfRule>
    <cfRule type="containsText" dxfId="45" priority="52" operator="containsText" text="午前開催">
      <formula>NOT(ISERROR(SEARCH("午前開催",C12)))</formula>
    </cfRule>
  </conditionalFormatting>
  <conditionalFormatting sqref="F2:F5 F9:F19">
    <cfRule type="containsText" dxfId="44" priority="49" operator="containsText" text="午後開催">
      <formula>NOT(ISERROR(SEARCH("午後開催",F2)))</formula>
    </cfRule>
    <cfRule type="containsText" dxfId="43" priority="48" operator="containsText" text="午前開催">
      <formula>NOT(ISERROR(SEARCH("午前開催",F2)))</formula>
    </cfRule>
    <cfRule type="containsText" dxfId="42" priority="47" operator="containsText" text="14:00～16:50">
      <formula>NOT(ISERROR(SEARCH("14:00～16:50",F2)))</formula>
    </cfRule>
  </conditionalFormatting>
  <conditionalFormatting sqref="F2:F19">
    <cfRule type="containsText" priority="50" operator="containsText" text="14:00～16:50">
      <formula>NOT(ISERROR(SEARCH("14:00～16:50",F2)))</formula>
    </cfRule>
  </conditionalFormatting>
  <conditionalFormatting sqref="F3">
    <cfRule type="containsText" dxfId="41" priority="46" operator="containsText" text="午後開催">
      <formula>NOT(ISERROR(SEARCH("午後開催",F3)))</formula>
    </cfRule>
    <cfRule type="containsText" dxfId="40" priority="45" operator="containsText" text="午前開催">
      <formula>NOT(ISERROR(SEARCH("午前開催",F3)))</formula>
    </cfRule>
    <cfRule type="containsText" dxfId="39" priority="44" operator="containsText" text="14:00～16:50">
      <formula>NOT(ISERROR(SEARCH("14:00～16:50",F3)))</formula>
    </cfRule>
  </conditionalFormatting>
  <conditionalFormatting sqref="F6">
    <cfRule type="containsText" dxfId="38" priority="34" operator="containsText" text="午後開催">
      <formula>NOT(ISERROR(SEARCH("午後開催",F6)))</formula>
    </cfRule>
    <cfRule type="containsText" dxfId="37" priority="35" operator="containsText" text="14:00～16:50">
      <formula>NOT(ISERROR(SEARCH("14:00～16:50",F6)))</formula>
    </cfRule>
    <cfRule type="containsText" dxfId="36" priority="36" operator="containsText" text="午前開催">
      <formula>NOT(ISERROR(SEARCH("午前開催",F6)))</formula>
    </cfRule>
    <cfRule type="containsText" dxfId="35" priority="37" operator="containsText" text="午後開催">
      <formula>NOT(ISERROR(SEARCH("午後開催",F6)))</formula>
    </cfRule>
    <cfRule type="containsText" dxfId="34" priority="38" operator="containsText" text="14:00～16:50">
      <formula>NOT(ISERROR(SEARCH("14:00～16:50",F6)))</formula>
    </cfRule>
    <cfRule type="containsText" dxfId="33" priority="39" operator="containsText" text="午前開催">
      <formula>NOT(ISERROR(SEARCH("午前開催",F6)))</formula>
    </cfRule>
    <cfRule type="containsText" dxfId="32" priority="40" operator="containsText" text="午後開催">
      <formula>NOT(ISERROR(SEARCH("午後開催",F6)))</formula>
    </cfRule>
    <cfRule type="containsText" dxfId="31" priority="23" operator="containsText" text="14:00～16:50">
      <formula>NOT(ISERROR(SEARCH("14:00～16:50",F6)))</formula>
    </cfRule>
    <cfRule type="containsText" dxfId="30" priority="24" operator="containsText" text="午前開催">
      <formula>NOT(ISERROR(SEARCH("午前開催",F6)))</formula>
    </cfRule>
    <cfRule type="containsText" dxfId="29" priority="25" operator="containsText" text="午後開催">
      <formula>NOT(ISERROR(SEARCH("午後開催",F6)))</formula>
    </cfRule>
    <cfRule type="containsText" dxfId="28" priority="26" operator="containsText" text="14:00～16:50">
      <formula>NOT(ISERROR(SEARCH("14:00～16:50",F6)))</formula>
    </cfRule>
    <cfRule type="containsText" dxfId="27" priority="27" operator="containsText" text="午前開催">
      <formula>NOT(ISERROR(SEARCH("午前開催",F6)))</formula>
    </cfRule>
    <cfRule type="containsText" dxfId="26" priority="28" operator="containsText" text="午後開催">
      <formula>NOT(ISERROR(SEARCH("午後開催",F6)))</formula>
    </cfRule>
    <cfRule type="containsText" dxfId="25" priority="29" operator="containsText" text="14:00～16:50">
      <formula>NOT(ISERROR(SEARCH("14:00～16:50",F6)))</formula>
    </cfRule>
    <cfRule type="containsText" dxfId="24" priority="30" operator="containsText" text="午前開催">
      <formula>NOT(ISERROR(SEARCH("午前開催",F6)))</formula>
    </cfRule>
    <cfRule type="containsText" dxfId="23" priority="31" operator="containsText" text="午後開催">
      <formula>NOT(ISERROR(SEARCH("午後開催",F6)))</formula>
    </cfRule>
    <cfRule type="containsText" dxfId="22" priority="32" operator="containsText" text="14:00～16:50">
      <formula>NOT(ISERROR(SEARCH("14:00～16:50",F6)))</formula>
    </cfRule>
    <cfRule type="containsText" dxfId="21" priority="33" operator="containsText" text="午前開催">
      <formula>NOT(ISERROR(SEARCH("午前開催",F6)))</formula>
    </cfRule>
  </conditionalFormatting>
  <conditionalFormatting sqref="F6:F7">
    <cfRule type="containsText" dxfId="20" priority="41" operator="containsText" text="14:00～16:50">
      <formula>NOT(ISERROR(SEARCH("14:00～16:50",F6)))</formula>
    </cfRule>
    <cfRule type="containsText" dxfId="19" priority="42" operator="containsText" text="午前開催">
      <formula>NOT(ISERROR(SEARCH("午前開催",F6)))</formula>
    </cfRule>
    <cfRule type="containsText" dxfId="18" priority="43" operator="containsText" text="午後開催">
      <formula>NOT(ISERROR(SEARCH("午後開催",F6)))</formula>
    </cfRule>
  </conditionalFormatting>
  <conditionalFormatting sqref="F8:F9">
    <cfRule type="containsText" dxfId="17" priority="22" operator="containsText" text="午後開催">
      <formula>NOT(ISERROR(SEARCH("午後開催",F8)))</formula>
    </cfRule>
    <cfRule type="containsText" dxfId="16" priority="21" operator="containsText" text="午前開催">
      <formula>NOT(ISERROR(SEARCH("午前開催",F8)))</formula>
    </cfRule>
    <cfRule type="containsText" dxfId="15" priority="20" operator="containsText" text="14:00～16:50">
      <formula>NOT(ISERROR(SEARCH("14:00～16:50",F8)))</formula>
    </cfRule>
  </conditionalFormatting>
  <conditionalFormatting sqref="F9">
    <cfRule type="containsText" dxfId="14" priority="19" operator="containsText" text="午後開催">
      <formula>NOT(ISERROR(SEARCH("午後開催",F9)))</formula>
    </cfRule>
    <cfRule type="containsText" dxfId="13" priority="18" operator="containsText" text="午前開催">
      <formula>NOT(ISERROR(SEARCH("午前開催",F9)))</formula>
    </cfRule>
    <cfRule type="containsText" dxfId="12" priority="17" operator="containsText" text="14:00～16:50">
      <formula>NOT(ISERROR(SEARCH("14:00～16:50",F9)))</formula>
    </cfRule>
  </conditionalFormatting>
  <conditionalFormatting sqref="F32">
    <cfRule type="containsText" priority="8" operator="containsText" text="14:00～16:50">
      <formula>NOT(ISERROR(SEARCH("14:00～16:50",F32)))</formula>
    </cfRule>
    <cfRule type="containsText" dxfId="11" priority="5" operator="containsText" text="14:00～16:50">
      <formula>NOT(ISERROR(SEARCH("14:00～16:50",F32)))</formula>
    </cfRule>
    <cfRule type="containsText" dxfId="10" priority="6" operator="containsText" text="午前開催">
      <formula>NOT(ISERROR(SEARCH("午前開催",F32)))</formula>
    </cfRule>
    <cfRule type="containsText" dxfId="9" priority="7" operator="containsText" text="午後開催">
      <formula>NOT(ISERROR(SEARCH("午後開催",F32)))</formula>
    </cfRule>
  </conditionalFormatting>
  <conditionalFormatting sqref="F21:G21">
    <cfRule type="containsText" priority="12" operator="containsText" text="14:00～16:50">
      <formula>NOT(ISERROR(SEARCH("14:00～16:50",F21)))</formula>
    </cfRule>
    <cfRule type="containsText" dxfId="8" priority="11" operator="containsText" text="午後開催">
      <formula>NOT(ISERROR(SEARCH("午後開催",F21)))</formula>
    </cfRule>
    <cfRule type="containsText" dxfId="7" priority="10" operator="containsText" text="午前開催">
      <formula>NOT(ISERROR(SEARCH("午前開催",F21)))</formula>
    </cfRule>
    <cfRule type="containsText" dxfId="6" priority="9" operator="containsText" text="14:00～16:50">
      <formula>NOT(ISERROR(SEARCH("14:00～16:50",F21)))</formula>
    </cfRule>
  </conditionalFormatting>
  <conditionalFormatting sqref="F34:G34">
    <cfRule type="containsText" dxfId="5" priority="2" operator="containsText" text="午前開催">
      <formula>NOT(ISERROR(SEARCH("午前開催",F34)))</formula>
    </cfRule>
    <cfRule type="containsText" dxfId="4" priority="3" operator="containsText" text="午後開催">
      <formula>NOT(ISERROR(SEARCH("午後開催",F34)))</formula>
    </cfRule>
    <cfRule type="containsText" priority="4" operator="containsText" text="14:00～16:50">
      <formula>NOT(ISERROR(SEARCH("14:00～16:50",F34)))</formula>
    </cfRule>
    <cfRule type="containsText" dxfId="3" priority="1" operator="containsText" text="14:00～16:50">
      <formula>NOT(ISERROR(SEARCH("14:00～16:50",F34)))</formula>
    </cfRule>
  </conditionalFormatting>
  <conditionalFormatting sqref="G2">
    <cfRule type="containsText" priority="16" operator="containsText" text="14:00～16:50">
      <formula>NOT(ISERROR(SEARCH("14:00～16:50",G2)))</formula>
    </cfRule>
    <cfRule type="containsText" dxfId="2" priority="15" operator="containsText" text="午後開催">
      <formula>NOT(ISERROR(SEARCH("午後開催",G2)))</formula>
    </cfRule>
    <cfRule type="containsText" dxfId="1" priority="14" operator="containsText" text="午前開催">
      <formula>NOT(ISERROR(SEARCH("午前開催",G2)))</formula>
    </cfRule>
    <cfRule type="containsText" dxfId="0" priority="13" operator="containsText" text="14:00～16:50">
      <formula>NOT(ISERROR(SEARCH("14:00～16:50",G2)))</formula>
    </cfRule>
  </conditionalFormatting>
  <dataValidations count="2">
    <dataValidation allowBlank="1" showErrorMessage="1" prompt="/ 付で入力_x000a__x000a_2004/11/22等" sqref="F3:F7 F9 F22:F30 D22:D30 F35 D35" xr:uid="{7B3CB914-5398-43D1-86EC-684EC9CD9C8A}"/>
    <dataValidation imeMode="off" allowBlank="1" showErrorMessage="1" prompt="3桁（重複不可）" sqref="B5:B7 B10:B14" xr:uid="{8ABFE1A6-2C33-43D6-B53B-7FCB02CCEFD5}"/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A4294-DB34-415B-8B47-81CE6DC59326}">
  <dimension ref="A1:E27"/>
  <sheetViews>
    <sheetView zoomScaleNormal="100" workbookViewId="0">
      <selection activeCell="D18" sqref="D18"/>
    </sheetView>
  </sheetViews>
  <sheetFormatPr defaultRowHeight="12"/>
  <cols>
    <col min="2" max="2" width="41.85546875" style="5" customWidth="1"/>
    <col min="3" max="3" width="7.140625" style="5" customWidth="1"/>
    <col min="4" max="4" width="187.5703125" customWidth="1"/>
    <col min="5" max="5" width="10.85546875" customWidth="1"/>
  </cols>
  <sheetData>
    <row r="1" spans="1:5" ht="40.5" customHeight="1">
      <c r="A1" s="202" t="s">
        <v>133</v>
      </c>
      <c r="B1" s="202"/>
      <c r="C1" s="202"/>
      <c r="D1" s="202"/>
    </row>
    <row r="2" spans="1:5" ht="34.5" customHeight="1">
      <c r="B2" s="74" t="s">
        <v>105</v>
      </c>
      <c r="C2" s="4"/>
      <c r="D2" s="6"/>
    </row>
    <row r="3" spans="1:5" s="71" customFormat="1" ht="26.25" customHeight="1">
      <c r="A3" s="106" t="s">
        <v>106</v>
      </c>
      <c r="B3" s="106" t="s">
        <v>107</v>
      </c>
      <c r="C3" s="107"/>
      <c r="D3" s="108" t="s">
        <v>119</v>
      </c>
    </row>
    <row r="4" spans="1:5" s="71" customFormat="1" ht="26.25" customHeight="1">
      <c r="B4" s="72"/>
      <c r="C4" s="72"/>
      <c r="D4" s="75"/>
    </row>
    <row r="5" spans="1:5" s="71" customFormat="1" ht="26.25" customHeight="1">
      <c r="A5" s="106" t="s">
        <v>108</v>
      </c>
      <c r="B5" s="106" t="s">
        <v>109</v>
      </c>
      <c r="C5" s="107">
        <v>1</v>
      </c>
      <c r="D5" s="108" t="s">
        <v>140</v>
      </c>
    </row>
    <row r="6" spans="1:5" s="71" customFormat="1" ht="26.25" customHeight="1">
      <c r="A6" s="106"/>
      <c r="B6" s="106"/>
      <c r="C6" s="107">
        <v>2</v>
      </c>
      <c r="D6" s="108" t="s">
        <v>121</v>
      </c>
    </row>
    <row r="7" spans="1:5" s="71" customFormat="1" ht="26.25" customHeight="1">
      <c r="A7" s="106"/>
      <c r="B7" s="106"/>
      <c r="C7" s="107">
        <v>3</v>
      </c>
      <c r="D7" s="108" t="s">
        <v>122</v>
      </c>
    </row>
    <row r="8" spans="1:5" s="71" customFormat="1" ht="26.25" customHeight="1">
      <c r="B8" s="74"/>
      <c r="C8" s="72"/>
      <c r="D8" s="75"/>
    </row>
    <row r="9" spans="1:5" s="71" customFormat="1" ht="26.25" customHeight="1">
      <c r="A9" s="106" t="s">
        <v>111</v>
      </c>
      <c r="B9" s="106" t="s">
        <v>110</v>
      </c>
      <c r="C9" s="107"/>
      <c r="D9" s="108" t="s">
        <v>91</v>
      </c>
    </row>
    <row r="10" spans="1:5" s="71" customFormat="1" ht="26.25" customHeight="1">
      <c r="B10" s="74"/>
      <c r="C10" s="72"/>
      <c r="D10" s="75"/>
    </row>
    <row r="11" spans="1:5" s="71" customFormat="1" ht="26.25" customHeight="1">
      <c r="A11" s="106" t="s">
        <v>113</v>
      </c>
      <c r="B11" s="106" t="s">
        <v>112</v>
      </c>
      <c r="C11" s="107"/>
      <c r="D11" s="108" t="s">
        <v>141</v>
      </c>
    </row>
    <row r="12" spans="1:5" s="71" customFormat="1" ht="26.25" customHeight="1">
      <c r="B12" s="74"/>
      <c r="C12" s="72"/>
      <c r="D12" s="75"/>
    </row>
    <row r="13" spans="1:5" s="71" customFormat="1" ht="26.25" customHeight="1">
      <c r="A13" s="106" t="s">
        <v>114</v>
      </c>
      <c r="B13" s="106" t="s">
        <v>115</v>
      </c>
      <c r="C13" s="107"/>
      <c r="D13" s="108" t="s">
        <v>138</v>
      </c>
      <c r="E13" s="113"/>
    </row>
    <row r="14" spans="1:5" s="71" customFormat="1" ht="26.25" customHeight="1">
      <c r="A14" s="109"/>
      <c r="B14" s="106"/>
      <c r="C14" s="107"/>
      <c r="D14" s="108" t="s">
        <v>139</v>
      </c>
    </row>
    <row r="15" spans="1:5" s="71" customFormat="1" ht="26.25" customHeight="1">
      <c r="B15" s="74"/>
      <c r="C15" s="70"/>
      <c r="D15" s="75"/>
    </row>
    <row r="16" spans="1:5" s="71" customFormat="1" ht="26.25" customHeight="1">
      <c r="A16" s="106" t="s">
        <v>123</v>
      </c>
      <c r="B16" s="106" t="s">
        <v>124</v>
      </c>
      <c r="C16" s="107"/>
      <c r="D16" s="108" t="s">
        <v>92</v>
      </c>
    </row>
    <row r="17" spans="1:4" s="71" customFormat="1" ht="26.25" customHeight="1">
      <c r="A17" s="109"/>
      <c r="B17" s="106"/>
      <c r="C17" s="107" t="s">
        <v>126</v>
      </c>
      <c r="D17" s="108" t="s">
        <v>125</v>
      </c>
    </row>
    <row r="18" spans="1:4" s="71" customFormat="1" ht="26.25" customHeight="1">
      <c r="A18" s="109"/>
      <c r="B18" s="106"/>
      <c r="C18" s="107" t="s">
        <v>126</v>
      </c>
      <c r="D18" s="110" t="s">
        <v>93</v>
      </c>
    </row>
    <row r="19" spans="1:4" s="71" customFormat="1" ht="26.25" customHeight="1">
      <c r="B19" s="74"/>
      <c r="C19" s="70"/>
      <c r="D19" s="75"/>
    </row>
    <row r="20" spans="1:4" s="71" customFormat="1" ht="26.25" customHeight="1">
      <c r="A20" s="106" t="s">
        <v>127</v>
      </c>
      <c r="B20" s="106" t="s">
        <v>128</v>
      </c>
      <c r="C20" s="107"/>
      <c r="D20" s="108" t="s">
        <v>129</v>
      </c>
    </row>
    <row r="21" spans="1:4" ht="26.25" customHeight="1">
      <c r="A21" s="111"/>
      <c r="B21" s="106"/>
      <c r="C21" s="107"/>
      <c r="D21" s="112" t="s">
        <v>130</v>
      </c>
    </row>
    <row r="22" spans="1:4" ht="26.25" customHeight="1">
      <c r="B22" s="74"/>
      <c r="C22" s="70"/>
      <c r="D22" s="75"/>
    </row>
    <row r="23" spans="1:4" ht="27" customHeight="1">
      <c r="A23" s="106" t="s">
        <v>132</v>
      </c>
      <c r="B23" s="106" t="s">
        <v>131</v>
      </c>
      <c r="C23" s="107"/>
      <c r="D23" s="108" t="s">
        <v>184</v>
      </c>
    </row>
    <row r="24" spans="1:4" ht="24" customHeight="1">
      <c r="B24" s="70"/>
      <c r="C24" s="70"/>
      <c r="D24" s="73"/>
    </row>
    <row r="25" spans="1:4" ht="24" customHeight="1">
      <c r="B25" s="70"/>
      <c r="C25" s="70"/>
      <c r="D25" s="73"/>
    </row>
    <row r="26" spans="1:4" ht="24" customHeight="1"/>
    <row r="27" spans="1:4" ht="24" customHeight="1"/>
  </sheetData>
  <mergeCells count="1">
    <mergeCell ref="A1:D1"/>
  </mergeCells>
  <phoneticPr fontId="2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3"/>
  </sheetPr>
  <dimension ref="A2:F9"/>
  <sheetViews>
    <sheetView zoomScaleNormal="100" workbookViewId="0">
      <selection activeCell="K18" sqref="K18"/>
    </sheetView>
  </sheetViews>
  <sheetFormatPr defaultRowHeight="14.25"/>
  <cols>
    <col min="1" max="1" width="3.42578125" style="2" bestFit="1" customWidth="1"/>
    <col min="2" max="5" width="9.140625" style="2"/>
    <col min="6" max="9" width="0" style="2" hidden="1" customWidth="1"/>
    <col min="10" max="16384" width="9.140625" style="2"/>
  </cols>
  <sheetData>
    <row r="2" spans="1:6">
      <c r="A2" s="2" t="s">
        <v>2</v>
      </c>
    </row>
    <row r="3" spans="1:6">
      <c r="A3" s="2">
        <v>1</v>
      </c>
      <c r="B3" s="2" t="s">
        <v>43</v>
      </c>
      <c r="F3" s="2" t="str">
        <f>A3&amp;B3</f>
        <v>1高度管理医療機器</v>
      </c>
    </row>
    <row r="4" spans="1:6">
      <c r="A4" s="2">
        <v>2</v>
      </c>
      <c r="B4" s="2" t="s">
        <v>20</v>
      </c>
      <c r="F4" s="2" t="str">
        <f t="shared" ref="F4:F9" si="0">A4&amp;B4</f>
        <v>2特定管理医療機器</v>
      </c>
    </row>
    <row r="5" spans="1:6">
      <c r="A5" s="2">
        <v>3</v>
      </c>
      <c r="B5" s="2" t="s">
        <v>21</v>
      </c>
      <c r="F5" s="2" t="str">
        <f t="shared" si="0"/>
        <v>3補聴器</v>
      </c>
    </row>
    <row r="6" spans="1:6">
      <c r="A6" s="2">
        <v>4</v>
      </c>
      <c r="B6" s="2" t="s">
        <v>22</v>
      </c>
      <c r="F6" s="2" t="str">
        <f t="shared" si="0"/>
        <v>4家庭用電気治療器</v>
      </c>
    </row>
    <row r="7" spans="1:6">
      <c r="A7" s="2">
        <v>5</v>
      </c>
      <c r="B7" s="2" t="s">
        <v>1</v>
      </c>
      <c r="F7" s="2" t="str">
        <f t="shared" si="0"/>
        <v>5補聴器および家庭用電気治療器</v>
      </c>
    </row>
    <row r="8" spans="1:6">
      <c r="A8" s="2">
        <v>7</v>
      </c>
      <c r="B8" s="2" t="s">
        <v>23</v>
      </c>
      <c r="F8" s="2" t="str">
        <f t="shared" si="0"/>
        <v>7プログラム高度管理医療機器</v>
      </c>
    </row>
    <row r="9" spans="1:6">
      <c r="A9" s="2">
        <v>8</v>
      </c>
      <c r="B9" s="2" t="s">
        <v>24</v>
      </c>
      <c r="F9" s="2" t="str">
        <f t="shared" si="0"/>
        <v>8プログラム特定管理医療機器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（※ご記入ください）担当者様情報</vt:lpstr>
      <vt:lpstr>申込データ</vt:lpstr>
      <vt:lpstr>R7日程</vt:lpstr>
      <vt:lpstr>基礎団体様用お申込みの流れ</vt:lpstr>
      <vt:lpstr>申込機器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(保護済）基礎団体申込用フォーマット</dc:title>
  <dc:creator>一般社団法人　日本ホームヘルス機器協会</dc:creator>
  <cp:lastModifiedBy>hapi11</cp:lastModifiedBy>
  <cp:lastPrinted>2023-11-21T01:38:30Z</cp:lastPrinted>
  <dcterms:created xsi:type="dcterms:W3CDTF">2006-10-20T00:10:49Z</dcterms:created>
  <dcterms:modified xsi:type="dcterms:W3CDTF">2025-01-30T23:54:22Z</dcterms:modified>
</cp:coreProperties>
</file>